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C:\Users\vilma.zupancic\OneDrive - Obcina Brezice\SLUZBA\JAVNA NAROČILA\Odprti postopek\OIOPJN\Vrtec Artiče - Gradbeni inženiring\PD - za objavo\POPISI DEL\GOI\II.faza - šola\"/>
    </mc:Choice>
  </mc:AlternateContent>
  <xr:revisionPtr revIDLastSave="18" documentId="13_ncr:1_{B47F4586-B09F-4AD7-A4F1-E35D7EDAB94F}" xr6:coauthVersionLast="41" xr6:coauthVersionMax="41" xr10:uidLastSave="{E4FD76E4-0C9A-4D26-BBE4-CF186BF5006A}"/>
  <bookViews>
    <workbookView xWindow="-120" yWindow="-120" windowWidth="25440" windowHeight="15390" tabRatio="939" activeTab="1" xr2:uid="{00000000-000D-0000-FFFF-FFFF00000000}"/>
  </bookViews>
  <sheets>
    <sheet name="1. stran" sheetId="1" r:id="rId1"/>
    <sheet name="Rekapitulacija" sheetId="2" r:id="rId2"/>
    <sheet name="A|Pripravljalna d." sheetId="4" r:id="rId3"/>
    <sheet name="A|Zemeljska d." sheetId="5" r:id="rId4"/>
    <sheet name="A|Betonska d." sheetId="6" r:id="rId5"/>
    <sheet name="A|Opaž-tesarska d." sheetId="7" r:id="rId6"/>
    <sheet name="A|Zidarska d." sheetId="8" r:id="rId7"/>
    <sheet name="A|Rušitvena d." sheetId="38" r:id="rId8"/>
    <sheet name="B|Krovsko kleparska d." sheetId="31" r:id="rId9"/>
    <sheet name="B|Ključavničarska d." sheetId="13" r:id="rId10"/>
    <sheet name="B|Stavbno pohi." sheetId="15" r:id="rId11"/>
    <sheet name="B|Tlakarska d." sheetId="17" r:id="rId12"/>
    <sheet name="B|Keramičarska d." sheetId="18" r:id="rId13"/>
    <sheet name="B|Slikopleskarska d." sheetId="20" r:id="rId14"/>
    <sheet name="B|Montažerska d." sheetId="21" r:id="rId15"/>
    <sheet name="B|Estrih" sheetId="36" r:id="rId16"/>
    <sheet name="B|Dvigalo" sheetId="37" r:id="rId17"/>
    <sheet name="B|Razno" sheetId="35" r:id="rId18"/>
  </sheets>
  <definedNames>
    <definedName name="Excel_BuiltIn_Print_Area_1">#REF!</definedName>
    <definedName name="Excel_BuiltIn_Print_Area_3_1" localSheetId="4">'A|Betonska d.'!$A$1:$F$50</definedName>
    <definedName name="Excel_BuiltIn_Print_Area_3_1" localSheetId="5">'A|Opaž-tesarska d.'!$A$1:$F$5</definedName>
    <definedName name="Excel_BuiltIn_Print_Area_3_1" localSheetId="2">'A|Pripravljalna d.'!$A$1:$F$13</definedName>
    <definedName name="Excel_BuiltIn_Print_Area_3_1" localSheetId="7">'A|Rušitvena d.'!#REF!</definedName>
    <definedName name="Excel_BuiltIn_Print_Area_3_1" localSheetId="3">'A|Zemeljska d.'!$A$1:$F$37</definedName>
    <definedName name="Excel_BuiltIn_Print_Area_3_1" localSheetId="6">'A|Zidarska d.'!#REF!</definedName>
    <definedName name="Excel_BuiltIn_Print_Area_3_1" localSheetId="16">'B|Dvigalo'!#REF!</definedName>
    <definedName name="Excel_BuiltIn_Print_Area_3_1" localSheetId="15">'B|Estrih'!#REF!</definedName>
    <definedName name="Excel_BuiltIn_Print_Area_3_1" localSheetId="12">'B|Keramičarska d.'!#REF!</definedName>
    <definedName name="Excel_BuiltIn_Print_Area_3_1" localSheetId="9">'B|Ključavničarska d.'!#REF!</definedName>
    <definedName name="Excel_BuiltIn_Print_Area_3_1" localSheetId="8">'B|Krovsko kleparska d.'!#REF!</definedName>
    <definedName name="Excel_BuiltIn_Print_Area_3_1" localSheetId="14">'B|Montažerska d.'!#REF!</definedName>
    <definedName name="Excel_BuiltIn_Print_Area_3_1" localSheetId="17">'B|Razno'!#REF!</definedName>
    <definedName name="Excel_BuiltIn_Print_Area_3_1" localSheetId="13">'B|Slikopleskarska d.'!#REF!</definedName>
    <definedName name="Excel_BuiltIn_Print_Area_3_1" localSheetId="10">'B|Stavbno pohi.'!#REF!</definedName>
    <definedName name="Excel_BuiltIn_Print_Area_3_1" localSheetId="11">'B|Tlakarska d.'!#REF!</definedName>
    <definedName name="Excel_BuiltIn_Print_Area_3_1">#REF!</definedName>
    <definedName name="Excel_BuiltIn_Print_Area_3_1_1" localSheetId="4">'A|Betonska d.'!#REF!</definedName>
    <definedName name="Excel_BuiltIn_Print_Area_3_1_1" localSheetId="5">'A|Opaž-tesarska d.'!#REF!</definedName>
    <definedName name="Excel_BuiltIn_Print_Area_3_1_1" localSheetId="2">'A|Pripravljalna d.'!$A$1:$F$13</definedName>
    <definedName name="Excel_BuiltIn_Print_Area_3_1_1" localSheetId="7">'A|Rušitvena d.'!#REF!</definedName>
    <definedName name="Excel_BuiltIn_Print_Area_3_1_1" localSheetId="3">'A|Zemeljska d.'!#REF!</definedName>
    <definedName name="Excel_BuiltIn_Print_Area_3_1_1" localSheetId="6">'A|Zidarska d.'!#REF!</definedName>
    <definedName name="Excel_BuiltIn_Print_Area_3_1_1" localSheetId="16">'B|Dvigalo'!#REF!</definedName>
    <definedName name="Excel_BuiltIn_Print_Area_3_1_1" localSheetId="15">'B|Estrih'!#REF!</definedName>
    <definedName name="Excel_BuiltIn_Print_Area_3_1_1" localSheetId="12">'B|Keramičarska d.'!#REF!</definedName>
    <definedName name="Excel_BuiltIn_Print_Area_3_1_1" localSheetId="9">'B|Ključavničarska d.'!#REF!</definedName>
    <definedName name="Excel_BuiltIn_Print_Area_3_1_1" localSheetId="8">'B|Krovsko kleparska d.'!#REF!</definedName>
    <definedName name="Excel_BuiltIn_Print_Area_3_1_1" localSheetId="14">'B|Montažerska d.'!#REF!</definedName>
    <definedName name="Excel_BuiltIn_Print_Area_3_1_1" localSheetId="17">'B|Razno'!#REF!</definedName>
    <definedName name="Excel_BuiltIn_Print_Area_3_1_1" localSheetId="13">'B|Slikopleskarska d.'!#REF!</definedName>
    <definedName name="Excel_BuiltIn_Print_Area_3_1_1" localSheetId="10">'B|Stavbno pohi.'!#REF!</definedName>
    <definedName name="Excel_BuiltIn_Print_Area_3_1_1" localSheetId="11">'B|Tlakarska d.'!#REF!</definedName>
    <definedName name="Excel_BuiltIn_Print_Area_3_1_1">#REF!</definedName>
    <definedName name="Excel_BuiltIn_Print_Area_3_1_1_1" localSheetId="4">'A|Betonska d.'!#REF!</definedName>
    <definedName name="Excel_BuiltIn_Print_Area_3_1_1_1" localSheetId="5">'A|Opaž-tesarska d.'!#REF!</definedName>
    <definedName name="Excel_BuiltIn_Print_Area_3_1_1_1" localSheetId="2">'A|Pripravljalna d.'!$A$1:$F$13</definedName>
    <definedName name="Excel_BuiltIn_Print_Area_3_1_1_1" localSheetId="7">'A|Rušitvena d.'!#REF!</definedName>
    <definedName name="Excel_BuiltIn_Print_Area_3_1_1_1" localSheetId="3">'A|Zemeljska d.'!#REF!</definedName>
    <definedName name="Excel_BuiltIn_Print_Area_3_1_1_1" localSheetId="6">'A|Zidarska d.'!#REF!</definedName>
    <definedName name="Excel_BuiltIn_Print_Area_3_1_1_1" localSheetId="16">'B|Dvigalo'!#REF!</definedName>
    <definedName name="Excel_BuiltIn_Print_Area_3_1_1_1" localSheetId="15">'B|Estrih'!#REF!</definedName>
    <definedName name="Excel_BuiltIn_Print_Area_3_1_1_1" localSheetId="12">'B|Keramičarska d.'!#REF!</definedName>
    <definedName name="Excel_BuiltIn_Print_Area_3_1_1_1" localSheetId="9">'B|Ključavničarska d.'!#REF!</definedName>
    <definedName name="Excel_BuiltIn_Print_Area_3_1_1_1" localSheetId="8">'B|Krovsko kleparska d.'!#REF!</definedName>
    <definedName name="Excel_BuiltIn_Print_Area_3_1_1_1" localSheetId="14">'B|Montažerska d.'!#REF!</definedName>
    <definedName name="Excel_BuiltIn_Print_Area_3_1_1_1" localSheetId="17">'B|Razno'!#REF!</definedName>
    <definedName name="Excel_BuiltIn_Print_Area_3_1_1_1" localSheetId="13">'B|Slikopleskarska d.'!#REF!</definedName>
    <definedName name="Excel_BuiltIn_Print_Area_3_1_1_1" localSheetId="10">'B|Stavbno pohi.'!#REF!</definedName>
    <definedName name="Excel_BuiltIn_Print_Area_3_1_1_1" localSheetId="11">'B|Tlakarska d.'!#REF!</definedName>
    <definedName name="Excel_BuiltIn_Print_Area_3_1_1_1">#REF!</definedName>
    <definedName name="Excel_BuiltIn_Print_Area_4">#REF!</definedName>
    <definedName name="Excel_BuiltIn_Print_Area_5">#REF!</definedName>
    <definedName name="_xlnm.Print_Area" localSheetId="0">'1. stran'!$A$1:$E$36</definedName>
    <definedName name="_xlnm.Print_Area" localSheetId="5">'A|Opaž-tesarska d.'!$A$1:$F$48</definedName>
    <definedName name="_xlnm.Print_Area" localSheetId="2">'A|Pripravljalna d.'!$A$1:$F$24</definedName>
    <definedName name="_xlnm.Print_Area" localSheetId="7">'A|Rušitvena d.'!$A$1:$F$85</definedName>
    <definedName name="_xlnm.Print_Area" localSheetId="3">'A|Zemeljska d.'!$A$1:$F$37</definedName>
    <definedName name="_xlnm.Print_Area" localSheetId="6">'A|Zidarska d.'!$A$1:$F$116</definedName>
    <definedName name="_xlnm.Print_Area" localSheetId="16">'B|Dvigalo'!$A$1:$F$27</definedName>
    <definedName name="_xlnm.Print_Area" localSheetId="15">'B|Estrih'!$A$1:$F$21</definedName>
    <definedName name="_xlnm.Print_Area" localSheetId="12">'B|Keramičarska d.'!$A$1:$F$59</definedName>
    <definedName name="_xlnm.Print_Area" localSheetId="9">'B|Ključavničarska d.'!$A$1:$F$24</definedName>
    <definedName name="_xlnm.Print_Area" localSheetId="8">'B|Krovsko kleparska d.'!$A$1:$F$75</definedName>
    <definedName name="_xlnm.Print_Area" localSheetId="14">'B|Montažerska d.'!$A$1:$F$66</definedName>
    <definedName name="_xlnm.Print_Area" localSheetId="17">'B|Razno'!$A$1:$F$44</definedName>
    <definedName name="_xlnm.Print_Area" localSheetId="13">'B|Slikopleskarska d.'!$A$1:$F$22</definedName>
    <definedName name="_xlnm.Print_Area" localSheetId="10">'B|Stavbno pohi.'!$A$1:$G$290</definedName>
    <definedName name="_xlnm.Print_Area" localSheetId="11">'B|Tlakarska d.'!$A$1:$F$26</definedName>
    <definedName name="_xlnm.Print_Area" localSheetId="1">Rekapitulacija!$A$1:$I$40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5" i="8" l="1"/>
  <c r="G283" i="15" l="1"/>
  <c r="G282" i="15"/>
  <c r="G281" i="15"/>
  <c r="G280" i="15"/>
  <c r="G279" i="15"/>
  <c r="G275" i="15"/>
  <c r="G273" i="15"/>
  <c r="G272" i="15"/>
  <c r="G274" i="15"/>
  <c r="G268" i="15"/>
  <c r="G267" i="15"/>
  <c r="G266" i="15"/>
  <c r="G265" i="15"/>
  <c r="G262" i="15"/>
  <c r="G261" i="15"/>
  <c r="G260" i="15"/>
  <c r="G254" i="15"/>
  <c r="G253" i="15"/>
  <c r="G252" i="15"/>
  <c r="G251" i="15"/>
  <c r="G248" i="15"/>
  <c r="G247" i="15"/>
  <c r="G246" i="15"/>
  <c r="G241" i="15"/>
  <c r="G240" i="15"/>
  <c r="G234" i="15"/>
  <c r="G235" i="15"/>
  <c r="G233" i="15"/>
  <c r="G232" i="15"/>
  <c r="G228" i="15"/>
  <c r="G227" i="15"/>
  <c r="G284" i="15"/>
  <c r="G276" i="15"/>
  <c r="G239" i="15"/>
  <c r="G229" i="15"/>
  <c r="F75" i="38" l="1"/>
  <c r="F83" i="38"/>
  <c r="F81" i="38"/>
  <c r="F79" i="38"/>
  <c r="F77" i="38"/>
  <c r="F73" i="38"/>
  <c r="F71" i="38"/>
  <c r="F69" i="38"/>
  <c r="F67" i="38"/>
  <c r="F65" i="38"/>
  <c r="F63" i="38"/>
  <c r="F61" i="38"/>
  <c r="F59" i="38"/>
  <c r="F57" i="38"/>
  <c r="F55" i="38"/>
  <c r="F20" i="13"/>
  <c r="F8" i="13"/>
  <c r="F10" i="13"/>
  <c r="F6" i="13"/>
  <c r="F73" i="8"/>
  <c r="F16" i="37"/>
  <c r="F16" i="35"/>
  <c r="F22" i="35"/>
  <c r="F20" i="35"/>
  <c r="F24" i="35"/>
  <c r="F18" i="35"/>
  <c r="F14" i="35"/>
  <c r="F12" i="35"/>
  <c r="F48" i="18"/>
  <c r="G198" i="15"/>
  <c r="G204" i="15"/>
  <c r="G222" i="15"/>
  <c r="G219" i="15"/>
  <c r="G216" i="15"/>
  <c r="G213" i="15"/>
  <c r="G210" i="15"/>
  <c r="G207" i="15"/>
  <c r="G201" i="15"/>
  <c r="G195" i="15"/>
  <c r="G192" i="15"/>
  <c r="F17" i="17"/>
  <c r="F42" i="31"/>
  <c r="F46" i="31"/>
  <c r="F48" i="31"/>
  <c r="F50" i="31"/>
  <c r="F52" i="31"/>
  <c r="F28" i="31"/>
  <c r="F30" i="31"/>
  <c r="F32" i="31"/>
  <c r="F34" i="31"/>
  <c r="F36" i="31"/>
  <c r="F38" i="31"/>
  <c r="F40" i="31"/>
  <c r="F44" i="31"/>
  <c r="F26" i="31"/>
  <c r="G53" i="15"/>
  <c r="G52" i="15"/>
  <c r="F15" i="13"/>
  <c r="F58" i="31"/>
  <c r="F20" i="31"/>
  <c r="F43" i="21"/>
  <c r="D39" i="21"/>
  <c r="F39" i="21"/>
  <c r="F20" i="20"/>
  <c r="F89" i="8"/>
  <c r="F46" i="18"/>
  <c r="F47" i="18"/>
  <c r="F45" i="18"/>
  <c r="F28" i="18"/>
  <c r="F27" i="18"/>
  <c r="F26" i="18"/>
  <c r="F25" i="18"/>
  <c r="F24" i="18"/>
  <c r="F23" i="18"/>
  <c r="F22" i="18"/>
  <c r="F21" i="18"/>
  <c r="F20" i="18"/>
  <c r="F38" i="18"/>
  <c r="F37" i="18"/>
  <c r="F36" i="18"/>
  <c r="F35" i="18"/>
  <c r="F34" i="18"/>
  <c r="F19" i="18"/>
  <c r="F18" i="18"/>
  <c r="F52" i="6"/>
  <c r="F37" i="8"/>
  <c r="F33" i="8"/>
  <c r="G185" i="15"/>
  <c r="G181" i="15"/>
  <c r="G180" i="15"/>
  <c r="G177" i="15"/>
  <c r="G176" i="15"/>
  <c r="G172" i="15"/>
  <c r="G171" i="15"/>
  <c r="G170" i="15"/>
  <c r="G168" i="15"/>
  <c r="G166" i="15"/>
  <c r="G163" i="15"/>
  <c r="G161" i="15"/>
  <c r="G150" i="15"/>
  <c r="G149" i="15"/>
  <c r="G142" i="15"/>
  <c r="G140" i="15"/>
  <c r="G133" i="15"/>
  <c r="G132" i="15"/>
  <c r="G131" i="15"/>
  <c r="G130" i="15"/>
  <c r="G129" i="15"/>
  <c r="G127" i="15"/>
  <c r="G126" i="15"/>
  <c r="G117" i="15"/>
  <c r="G115" i="15"/>
  <c r="G113" i="15"/>
  <c r="G107" i="15"/>
  <c r="G105" i="15"/>
  <c r="G103" i="15"/>
  <c r="G99" i="15"/>
  <c r="G98" i="15"/>
  <c r="G95" i="15"/>
  <c r="G91" i="15"/>
  <c r="G88" i="15"/>
  <c r="G87" i="15"/>
  <c r="G83" i="15"/>
  <c r="G79" i="15"/>
  <c r="G75" i="15"/>
  <c r="G74" i="15"/>
  <c r="G72" i="15"/>
  <c r="G66" i="15"/>
  <c r="G64" i="15"/>
  <c r="G63" i="15"/>
  <c r="G62" i="15"/>
  <c r="G60" i="15"/>
  <c r="G54" i="15"/>
  <c r="G51" i="15"/>
  <c r="G50" i="15"/>
  <c r="G48" i="15"/>
  <c r="F72" i="31"/>
  <c r="F110" i="8"/>
  <c r="F20" i="7"/>
  <c r="F55" i="6"/>
  <c r="G182" i="15"/>
  <c r="G183" i="15"/>
  <c r="G184" i="15"/>
  <c r="G186" i="15"/>
  <c r="G187" i="15"/>
  <c r="G175" i="15"/>
  <c r="G162" i="15"/>
  <c r="G164" i="15"/>
  <c r="G165" i="15"/>
  <c r="G167" i="15"/>
  <c r="G169" i="15"/>
  <c r="G160" i="15"/>
  <c r="G155" i="15"/>
  <c r="G154" i="15"/>
  <c r="G153" i="15"/>
  <c r="G152" i="15"/>
  <c r="G148" i="15"/>
  <c r="G147" i="15"/>
  <c r="G146" i="15"/>
  <c r="G143" i="15"/>
  <c r="G141" i="15"/>
  <c r="G125" i="15"/>
  <c r="G128" i="15"/>
  <c r="G134" i="15"/>
  <c r="G135" i="15"/>
  <c r="G124" i="15"/>
  <c r="G104" i="15"/>
  <c r="G106" i="15"/>
  <c r="G108" i="15"/>
  <c r="G109" i="15"/>
  <c r="G110" i="15"/>
  <c r="G111" i="15"/>
  <c r="G112" i="15"/>
  <c r="G114" i="15"/>
  <c r="G116" i="15"/>
  <c r="G102" i="15"/>
  <c r="G92" i="15"/>
  <c r="G93" i="15"/>
  <c r="G94" i="15"/>
  <c r="G96" i="15"/>
  <c r="G97" i="15"/>
  <c r="G86" i="15"/>
  <c r="G85" i="15"/>
  <c r="G84" i="15"/>
  <c r="G61" i="15"/>
  <c r="G65" i="15"/>
  <c r="G67" i="15"/>
  <c r="G68" i="15"/>
  <c r="G69" i="15"/>
  <c r="G70" i="15"/>
  <c r="G71" i="15"/>
  <c r="G73" i="15"/>
  <c r="G76" i="15"/>
  <c r="G45" i="15"/>
  <c r="G46" i="15"/>
  <c r="G47" i="15"/>
  <c r="G49" i="15"/>
  <c r="F7" i="37"/>
  <c r="B26" i="2"/>
  <c r="B33" i="2"/>
  <c r="B32" i="2"/>
  <c r="F64" i="21"/>
  <c r="F57" i="21"/>
  <c r="F51" i="21"/>
  <c r="F45" i="21"/>
  <c r="F49" i="21"/>
  <c r="F29" i="21"/>
  <c r="F26" i="21"/>
  <c r="F24" i="21"/>
  <c r="F23" i="21"/>
  <c r="F18" i="21"/>
  <c r="F15" i="21"/>
  <c r="F12" i="21"/>
  <c r="F9" i="21"/>
  <c r="F6" i="21"/>
  <c r="F75" i="8"/>
  <c r="F17" i="18"/>
  <c r="F19" i="36"/>
  <c r="F24" i="17"/>
  <c r="F22" i="17"/>
  <c r="F15" i="17"/>
  <c r="F70" i="31"/>
  <c r="F68" i="31"/>
  <c r="F66" i="31"/>
  <c r="F64" i="31"/>
  <c r="F62" i="31"/>
  <c r="F60" i="31"/>
  <c r="F56" i="31"/>
  <c r="F54" i="31"/>
  <c r="F24" i="31"/>
  <c r="F22" i="31"/>
  <c r="F18" i="31"/>
  <c r="F79" i="8"/>
  <c r="F77" i="8"/>
  <c r="F71" i="8"/>
  <c r="F69" i="8"/>
  <c r="F65" i="8"/>
  <c r="F63" i="8"/>
  <c r="F61" i="8"/>
  <c r="F59" i="8"/>
  <c r="F57" i="8"/>
  <c r="F53" i="8"/>
  <c r="F49" i="8"/>
  <c r="F41" i="8"/>
  <c r="F39" i="8"/>
  <c r="F29" i="8"/>
  <c r="F114" i="8"/>
  <c r="F113" i="8"/>
  <c r="F102" i="8"/>
  <c r="F47" i="8"/>
  <c r="F51" i="8"/>
  <c r="F55" i="8"/>
  <c r="F67" i="8"/>
  <c r="F81" i="8"/>
  <c r="F83" i="8"/>
  <c r="F85" i="8"/>
  <c r="F87" i="8"/>
  <c r="F91" i="8"/>
  <c r="F45" i="8"/>
  <c r="F43" i="8"/>
  <c r="F25" i="8"/>
  <c r="F21" i="8"/>
  <c r="F19" i="8"/>
  <c r="F17" i="8"/>
  <c r="F13" i="8"/>
  <c r="F30" i="7"/>
  <c r="F28" i="7"/>
  <c r="F22" i="7"/>
  <c r="F18" i="7"/>
  <c r="F16" i="7"/>
  <c r="F24" i="7"/>
  <c r="F26" i="7"/>
  <c r="F32" i="7"/>
  <c r="F34" i="7"/>
  <c r="F36" i="7"/>
  <c r="F38" i="7"/>
  <c r="F40" i="7"/>
  <c r="F42" i="7"/>
  <c r="F44" i="7"/>
  <c r="F46" i="7"/>
  <c r="F14" i="7"/>
  <c r="F19" i="5"/>
  <c r="F21" i="5"/>
  <c r="F58" i="6"/>
  <c r="F49" i="6"/>
  <c r="F46" i="6"/>
  <c r="F43" i="6"/>
  <c r="F40" i="6"/>
  <c r="F37" i="6"/>
  <c r="F34" i="6"/>
  <c r="F31" i="6"/>
  <c r="F28" i="6"/>
  <c r="F25" i="6"/>
  <c r="F22" i="6"/>
  <c r="F19" i="6"/>
  <c r="F16" i="6"/>
  <c r="F15" i="5"/>
  <c r="F29" i="5"/>
  <c r="F31" i="5"/>
  <c r="F35" i="5"/>
  <c r="F33" i="5"/>
  <c r="G44" i="15"/>
  <c r="F47" i="21"/>
  <c r="F41" i="21"/>
  <c r="F37" i="21"/>
  <c r="F35" i="21"/>
  <c r="F33" i="21"/>
  <c r="F31" i="21"/>
  <c r="F18" i="20"/>
  <c r="F8" i="35"/>
  <c r="F10" i="35"/>
  <c r="F28" i="35"/>
  <c r="F6" i="35"/>
  <c r="F55" i="18"/>
  <c r="F15" i="36"/>
  <c r="F13" i="36"/>
  <c r="F17" i="5"/>
  <c r="F23" i="5"/>
  <c r="F25" i="5"/>
  <c r="F27" i="5"/>
  <c r="F22" i="4"/>
  <c r="F16" i="4"/>
  <c r="F18" i="4"/>
  <c r="F20" i="4"/>
  <c r="F14" i="4"/>
  <c r="B31" i="2"/>
  <c r="F17" i="36"/>
  <c r="F12" i="36"/>
  <c r="F16" i="20"/>
  <c r="F14" i="20"/>
  <c r="F50" i="18"/>
  <c r="F33" i="18"/>
  <c r="F44" i="18"/>
  <c r="F11" i="17"/>
  <c r="F13" i="17"/>
  <c r="B1" i="2"/>
  <c r="B2" i="2"/>
  <c r="B3" i="2"/>
  <c r="B5" i="2"/>
  <c r="B7" i="2"/>
  <c r="B14" i="2"/>
  <c r="B15" i="2"/>
  <c r="B16" i="2"/>
  <c r="B17" i="2"/>
  <c r="B18" i="2"/>
  <c r="B24" i="2"/>
  <c r="B25" i="2"/>
  <c r="B27" i="2"/>
  <c r="B28" i="2"/>
  <c r="B29" i="2"/>
  <c r="B30" i="2"/>
  <c r="F59" i="18" l="1"/>
  <c r="I28" i="2" s="1"/>
  <c r="F21" i="36"/>
  <c r="I31" i="2" s="1"/>
  <c r="F26" i="37"/>
  <c r="I32" i="2" s="1"/>
  <c r="F22" i="20"/>
  <c r="I29" i="2" s="1"/>
  <c r="F24" i="4"/>
  <c r="I14" i="2" s="1"/>
  <c r="F37" i="5"/>
  <c r="I15" i="2" s="1"/>
  <c r="F116" i="8"/>
  <c r="I18" i="2" s="1"/>
  <c r="F85" i="38"/>
  <c r="I19" i="2" s="1"/>
  <c r="F74" i="31"/>
  <c r="I24" i="2" s="1"/>
  <c r="F66" i="21"/>
  <c r="I30" i="2" s="1"/>
  <c r="F26" i="17"/>
  <c r="I27" i="2" s="1"/>
  <c r="G290" i="15"/>
  <c r="I26" i="2" s="1"/>
  <c r="F61" i="6"/>
  <c r="I16" i="2" s="1"/>
  <c r="F48" i="7"/>
  <c r="I17" i="2" s="1"/>
  <c r="F24" i="13"/>
  <c r="I25" i="2" s="1"/>
  <c r="K36" i="2" l="1"/>
  <c r="F26" i="35" s="1"/>
  <c r="F44" i="35" s="1"/>
  <c r="I33" i="2" s="1"/>
  <c r="I34" i="2" s="1"/>
  <c r="I20" i="2"/>
  <c r="I37" i="2" l="1"/>
  <c r="I38" i="2" s="1"/>
  <c r="I40" i="2" s="1"/>
</calcChain>
</file>

<file path=xl/sharedStrings.xml><?xml version="1.0" encoding="utf-8"?>
<sst xmlns="http://schemas.openxmlformats.org/spreadsheetml/2006/main" count="1603" uniqueCount="973">
  <si>
    <t>Objekt:</t>
  </si>
  <si>
    <t>Za gradnjo:</t>
  </si>
  <si>
    <t>Datum:</t>
  </si>
  <si>
    <t xml:space="preserve">Popis sestavil: </t>
  </si>
  <si>
    <t xml:space="preserve">REKAPITULACIJA </t>
  </si>
  <si>
    <t>A./</t>
  </si>
  <si>
    <t>GRADBENA DELA</t>
  </si>
  <si>
    <t>A1.0</t>
  </si>
  <si>
    <t>A2.0</t>
  </si>
  <si>
    <t>A3.0</t>
  </si>
  <si>
    <t>A4.0</t>
  </si>
  <si>
    <t>A5.0</t>
  </si>
  <si>
    <t>SKUPAJ GRADBENA DELA</t>
  </si>
  <si>
    <t xml:space="preserve">B./ </t>
  </si>
  <si>
    <t>OBRTNIŠKA DELA</t>
  </si>
  <si>
    <t>B1.0</t>
  </si>
  <si>
    <t>B2.0</t>
  </si>
  <si>
    <t>B3.0</t>
  </si>
  <si>
    <t>B4.0</t>
  </si>
  <si>
    <t>B5.0</t>
  </si>
  <si>
    <t>B6.0</t>
  </si>
  <si>
    <t>B7.0</t>
  </si>
  <si>
    <t>SKUPAJ OBRTNIŠKA DELA</t>
  </si>
  <si>
    <t>A/1.0</t>
  </si>
  <si>
    <t>PRIPRAVLJALNA DELA</t>
  </si>
  <si>
    <t>Opis del</t>
  </si>
  <si>
    <t>EM</t>
  </si>
  <si>
    <t>Količina</t>
  </si>
  <si>
    <t>Cena/EM</t>
  </si>
  <si>
    <t>Skupaj</t>
  </si>
  <si>
    <t>A1.1</t>
  </si>
  <si>
    <t>m1</t>
  </si>
  <si>
    <t>kpl</t>
  </si>
  <si>
    <t>SKUPAJ PRIPRAVLJALNA DELA</t>
  </si>
  <si>
    <t>A/2.0</t>
  </si>
  <si>
    <t>ZEMELJSKA DELA</t>
  </si>
  <si>
    <t>A2.1</t>
  </si>
  <si>
    <t>m3</t>
  </si>
  <si>
    <t>m2</t>
  </si>
  <si>
    <t>SKUPAJ ZEMELJSKA DELA</t>
  </si>
  <si>
    <t>A/3.0</t>
  </si>
  <si>
    <t>BETONSKA DELA</t>
  </si>
  <si>
    <t>A3.1</t>
  </si>
  <si>
    <t>kg</t>
  </si>
  <si>
    <t>A3.2</t>
  </si>
  <si>
    <t>SKUPAJ BETONSKA DELA</t>
  </si>
  <si>
    <t>A/4.0</t>
  </si>
  <si>
    <t>A4.1</t>
  </si>
  <si>
    <t>SKUPAJ TESARSKA DELA</t>
  </si>
  <si>
    <t>A/5.0</t>
  </si>
  <si>
    <t>ZIDARSKA DELA</t>
  </si>
  <si>
    <t>A5.1</t>
  </si>
  <si>
    <t>►</t>
  </si>
  <si>
    <t>kom</t>
  </si>
  <si>
    <t>Razna gradbena pomoč v delu pri obrtniških in instalacijskih delih ter razna nepredvidena in dodatna dela. Obračun izvršiti na podlagi efektivnih ur po predhodnem vpisu nadzornega organa v gradbeni dnevnik, ocena števila ur</t>
  </si>
  <si>
    <t>/1.</t>
  </si>
  <si>
    <t>► NK – delavec</t>
  </si>
  <si>
    <t>ur</t>
  </si>
  <si>
    <t>/2.</t>
  </si>
  <si>
    <t>► KV – delavec</t>
  </si>
  <si>
    <t>SKUPAJ ZIDARSKA DELA</t>
  </si>
  <si>
    <t>B./</t>
  </si>
  <si>
    <t>B/1.0</t>
  </si>
  <si>
    <t>B1.1</t>
  </si>
  <si>
    <t>B/2.0</t>
  </si>
  <si>
    <t>B2.1</t>
  </si>
  <si>
    <t>kos</t>
  </si>
  <si>
    <t>KLJUČAVNIČARSKA DELA</t>
  </si>
  <si>
    <t>SKUPAJ KLJUČAVNIČARSKA DELA</t>
  </si>
  <si>
    <t>B/4.0</t>
  </si>
  <si>
    <t>B4.1</t>
  </si>
  <si>
    <t>B5.1</t>
  </si>
  <si>
    <t>B/5.0</t>
  </si>
  <si>
    <t>B/6.0</t>
  </si>
  <si>
    <t>B6.1</t>
  </si>
  <si>
    <t>B/7.0</t>
  </si>
  <si>
    <t>TLAKARSKA DELA</t>
  </si>
  <si>
    <t>B7.1</t>
  </si>
  <si>
    <t>SKUPAJ TLAKARSKA DELA</t>
  </si>
  <si>
    <t>KERAMIČARSKA DELA</t>
  </si>
  <si>
    <t>SKUPAJ KERAMIČARSKA DELA</t>
  </si>
  <si>
    <t>SLIKOPLESKARSKA DELA</t>
  </si>
  <si>
    <t>SKUPAJ SLIKOPLESKARSKA DELA</t>
  </si>
  <si>
    <t>MONTAŽERSKA DELA</t>
  </si>
  <si>
    <t>SKUPAJ MONTAŽERSKA DELA</t>
  </si>
  <si>
    <t>A2.3</t>
  </si>
  <si>
    <t>A2.4</t>
  </si>
  <si>
    <t>A3.4</t>
  </si>
  <si>
    <t>A3.5</t>
  </si>
  <si>
    <t>A5.2</t>
  </si>
  <si>
    <t>A5.4</t>
  </si>
  <si>
    <t>B1.2</t>
  </si>
  <si>
    <t>B1.3</t>
  </si>
  <si>
    <t>B1.4</t>
  </si>
  <si>
    <t>B1.5</t>
  </si>
  <si>
    <t xml:space="preserve">OPOMBA : </t>
  </si>
  <si>
    <t>A5.3</t>
  </si>
  <si>
    <t>STAVBNO POHIŠTVO</t>
  </si>
  <si>
    <t>SKUPAJ STAVBNO POHIŠTVO</t>
  </si>
  <si>
    <t>SKUPAJ GRADBENO OBRTNIŠKA DELA (brez DDV)</t>
  </si>
  <si>
    <t>DDV</t>
  </si>
  <si>
    <t>SKUPAJ GRADBENO OBRTNIŠKA DELA z DDV</t>
  </si>
  <si>
    <r>
      <t xml:space="preserve">Igor Topič, </t>
    </r>
    <r>
      <rPr>
        <b/>
        <sz val="10"/>
        <color indexed="8"/>
        <rFont val="Arial Narrow"/>
        <family val="2"/>
      </rPr>
      <t>inž. gradb.</t>
    </r>
  </si>
  <si>
    <t>Investitor</t>
  </si>
  <si>
    <t>Investitor:</t>
  </si>
  <si>
    <t>TESARSKA DELA - OPAŽ</t>
  </si>
  <si>
    <t>A3.3</t>
  </si>
  <si>
    <t>A4.3</t>
  </si>
  <si>
    <t>B2.2</t>
  </si>
  <si>
    <t>A4.2</t>
  </si>
  <si>
    <t>A5.5</t>
  </si>
  <si>
    <t>Dobava,  rezanje,  krivljenje, vezanje in polaganje armature ter polaganje armaturnih mrež kompletno po armaturnem   načrtu,  z  vsemi pomožnimi deli in prenosi, do  mesta  vgraditve.</t>
  </si>
  <si>
    <t>B5.2</t>
  </si>
  <si>
    <t>Ocena stroškov je projektantska - informativna.</t>
  </si>
  <si>
    <t>Točno ceno bo investitor dobil na osnovi zbranih ponudb izvajalcev.</t>
  </si>
  <si>
    <t>Faza popisa:</t>
  </si>
  <si>
    <t>Izvajalec mora pred začetkom in med izvajanjem posameznih del opraviti pregled projekta za izvedbo (kontrola dimenzij, ...) in opozoriti investitorja, projektanta in revidenta ter nadzornika na morebitne ugotovljene pomanjkljivosti in zahtevati njihovo odpravo. (84. člen ZGO).</t>
  </si>
  <si>
    <t>Ponudnik je dolžan kontrolirati in dopolniti popise in količine s projektom in ni upravičen do dodatnih del, razen v primeru naročila s strani naročnika.</t>
  </si>
  <si>
    <t>A4.4</t>
  </si>
  <si>
    <t>A4.5</t>
  </si>
  <si>
    <t>A2.2</t>
  </si>
  <si>
    <t>Projektant:</t>
  </si>
  <si>
    <t>Odgovorni vodja projekta:</t>
  </si>
  <si>
    <t>Splošna določila za zemeljska dela :</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</si>
  <si>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</si>
  <si>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</si>
  <si>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t>2. Pred izvedbo zasipa se je obvezno posvetovati s statikom ali nadzorom zaradi večplastne, mešane sestave zasipa in morebitne souporabe izkopanega materiala.</t>
  </si>
  <si>
    <t>Izkop se obračunava na podlagi profilov posnetih, pred pričetkom del in po končanem delu.</t>
  </si>
  <si>
    <t>Splošna določila za betonska dela :</t>
  </si>
  <si>
    <t xml:space="preserve">Pri izvajanju betonskih, armirano betonskih del je upoštevati vse pogoje, katere navaja in predpisuje Pravilnik o tehničnih normativih za beton in armirani beton in Projekt betona, katerega izdela izvajalec. Armatura se izdeluje v skladu s PZI projektom gradbenih konstrukcij; pri čemer je upoštevati vse pogoje in navodila za izdelavo iz vseh načrtov.  Posebej pa je treba upoštevati sledeče: </t>
  </si>
  <si>
    <t xml:space="preserve">1. Opaži morajo biti čisti in v celoti pripravljeni za betoniranje (močenje). Črpni beton se ne sme vgrajevati z višine večje od 1m! Betonirati se lahko začne šele po pregledu podlage, odrov, opažev in armature. Vse vezi, stebri in preklade pod ploščami se betonirajo skupaj s ploščo! Beton se ročno vgrajuje samo v predelne stene in v primerih kadar to dovoli nadzor. </t>
  </si>
  <si>
    <t>2. Armatura ne sme rjaveti, pred montažo  jo je potrebno očistiti nečistoč, upoštevati je debelino zaščitne plasti betona, pritrjen mora biti tako, da ostane med betoniranjem na svojem mestu.</t>
  </si>
  <si>
    <t xml:space="preserve">3. Pred naročilom je upoštevati navedene eurokode in oznake betona; po končanem betoniranju je vgrajen beton potrebno zaščititi in negovati v skladu s pravili stroke. </t>
  </si>
  <si>
    <t xml:space="preserve">4.  Nadomestila za izvedbo elementov z naklonom  do 5 % od vodoravnosti se posebej ne priznava. Za vidne konstrukcije se smatrajo vse tiste konstrukcije, ki po končani izdelavi ostanejo neometane. </t>
  </si>
  <si>
    <t xml:space="preserve">5. Dopustna odstopanja za pravokotnost, dimenzije in ravnost posameznih betonskih ali armiranobetonskih konstrukcij so določena po določilih DIN 18202. </t>
  </si>
  <si>
    <t xml:space="preserve">6. Pred začetkom betonskih del morata biti opaž in armatura popolnoma pripravljena. Odprtine za instalacijske vode morajo biti nameščene na točno predvidenih lokacijah, nameščena morajo biti vsa sidra, podometna inštalacija in ostali podometni elementi. </t>
  </si>
  <si>
    <t>A4.6</t>
  </si>
  <si>
    <t>A4.7</t>
  </si>
  <si>
    <t>A4.8</t>
  </si>
  <si>
    <t>A4.9</t>
  </si>
  <si>
    <t>A4.10</t>
  </si>
  <si>
    <t>Splošna določila za tesarska dela :</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</si>
  <si>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 Hkrati je potrebno upoštevati tudi sledeče:</t>
  </si>
  <si>
    <t xml:space="preserve">1. Varovalni odri, ki služijo varovanju življenja, izvajalcev ter ostalih na gradbišču se za čas izvajanja ne obračunavajo  posebej, ampak jih je potrebno upoštevati v cenah za enoto posameznih postavk, v kolikor to ni v popisu posebej opisano in označeno. </t>
  </si>
  <si>
    <t xml:space="preserve">2. Amortizacijsko stopnjo opažev in odrov ne glede na dobo za ves čas gradnje na objektu oziroma posamezne faze pri gradnji tudi takrat, kadar je  v posamezni postavki amortizacija določena. </t>
  </si>
  <si>
    <t xml:space="preserve">3. Stroške za morebitne statične presoje stabilnosti, sidranja in preizkuse opažev, delovnih odrov, varovalnih ali pomičnih odrov je vkalkulirati v cene po enoti posameznih postavk.  </t>
  </si>
  <si>
    <t xml:space="preserve">4.  Opaži  morajo biti izdelani po merah iz projekta ali posameznih načrtov z vsemi potrebnimi podporami z vodoravno in diagonalno povezavo tako, da so stabilni in vzdržijo vse obtežbe; površine morajo biti čiste in ravne; Vidni opaž se smatra v primeru ko konstrukcija po razopaževanju ostane neometana.  </t>
  </si>
  <si>
    <t>5. V vseh postavkah tesarskih del je v ceni za enoto mere opažev obvezno zajeti potrebno opaževanje, razopaževanje, čiščenje in mazanje opažev ter zlaganje na primernih deponijah skupaj z vsemi transporti in pomožnimi deli.</t>
  </si>
  <si>
    <t>A5.6</t>
  </si>
  <si>
    <t>A5.7</t>
  </si>
  <si>
    <t>A5.8</t>
  </si>
  <si>
    <t>A5.9</t>
  </si>
  <si>
    <t>A5.10</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</si>
  <si>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</si>
  <si>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</si>
  <si>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slstandardov.</t>
  </si>
  <si>
    <t>KROVSKO KLEPARSKA DELA</t>
  </si>
  <si>
    <t>SKUPAJ KROVSKO KLEPARSKA DELA</t>
  </si>
  <si>
    <t>B4.2</t>
  </si>
  <si>
    <t>Splošna določila za stavbno pohištvo:</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</si>
  <si>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</si>
  <si>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</si>
  <si>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B6.2</t>
  </si>
  <si>
    <t>Splošna določila za keramičarska dela:</t>
  </si>
  <si>
    <r>
      <rPr>
        <b/>
        <u/>
        <sz val="9"/>
        <rFont val="Arial Narrow"/>
        <family val="2"/>
      </rPr>
      <t>OPOMBA</t>
    </r>
    <r>
      <rPr>
        <b/>
        <sz val="9"/>
        <rFont val="Arial Narrow"/>
        <family val="2"/>
      </rPr>
      <t>:</t>
    </r>
    <r>
      <rPr>
        <sz val="9"/>
        <rFont val="Arial Narrow"/>
        <family val="2"/>
      </rPr>
      <t xml:space="preserve"> Pri izvajanju keramičarskih del je upoštevati vsa pripravljalna dela, pomožna dela zaključna dela. Hkrati je potrebno tudi upoštevati:</t>
    </r>
  </si>
  <si>
    <t>1. Pred polaganjem keramike na stene je predhodno pregledati stene in izvesti potrebna preddela; pregledati vertikalnost sten. Pred polaganjem talne keramike v lepilno malto v sanitarijah kjer je izvedena hidroizolacija s polimercementno maso je preveriti stanje omenjene hidroizolacije, pri polaganju pa dela izvajati tako, da se le-ta ne poškoduje.</t>
  </si>
  <si>
    <t>2. Polaganje keramike ob vodovodnih in elektro priključkih izvesti, tako da so stiki pokriti z rozetami .</t>
  </si>
  <si>
    <t>3. Pred polaganjem izvajalec skupaj z nadzorom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t>
  </si>
  <si>
    <t>4. Pred polaganjem obloge izvajalec obvezno s projektantom arhitekture določi način, smer in vzorec polaganja.</t>
  </si>
  <si>
    <t>5. Vzorec keramike pisno potrdi arhitekt oz. investitor</t>
  </si>
  <si>
    <t>B7.2</t>
  </si>
  <si>
    <t>B7.3</t>
  </si>
  <si>
    <t>A5.11</t>
  </si>
  <si>
    <t>A5.12</t>
  </si>
  <si>
    <t>B1.7</t>
  </si>
  <si>
    <t>B1.8</t>
  </si>
  <si>
    <t>Splošna določila za slikopleskarska dela:</t>
  </si>
  <si>
    <r>
      <t>OPOMBA:</t>
    </r>
    <r>
      <rPr>
        <b/>
        <sz val="9"/>
        <rFont val="Arial Narrow"/>
        <family val="2"/>
      </rPr>
      <t xml:space="preserve"> </t>
    </r>
    <r>
      <rPr>
        <sz val="9"/>
        <rFont val="Arial Narrow"/>
        <family val="2"/>
      </rPr>
      <t>Pri izvajanju slikopleskarskih del je upoštevati vsa pripravljalna dela, pomožna in zaključna dela. Hkrati je potrebno tudi upoštevati:</t>
    </r>
  </si>
  <si>
    <t xml:space="preserve">1. Delovni odri, ki služijo varovanju življenja, izvajalcev ter ostalih na gradbišču in niso posebej navedena v tem popisu (glej tesarska dela - opaži in odri) se za čas izvajanja ne obračunavajo  posebej, ampak jih je potrebno upoštevati v cenah za enoto posameznih postavk, v kolikor to ni v popisu posebej opisano in označeno. </t>
  </si>
  <si>
    <t xml:space="preserve">2. Na  opleskanih površinah se ne smejo poznati sledovi od slikopleskarskega orodja, barvni ton mora biti enoten. </t>
  </si>
  <si>
    <t>3. Pred pričetkom je predhodno pregledati delovno površino in izvesti potrebna preddela; površine očistiti od emulzij, premazov opažev in mastnih deležev, pregledati niveleto površin in pomeriti stopnjo vlage. Vse našteto mora biti zajeto v E.M. posamezne postavke.</t>
  </si>
  <si>
    <t>4. V ceni je upoštevati vse zaščite pri slikanju ali pleskanju med posameznimi različnimi nanosi barv: bandažni trak, začasno odstranjevanje in ponovno nameščanje, zaščito lesenih delov, zidnih površin, ipd.</t>
  </si>
  <si>
    <t>A1.2</t>
  </si>
  <si>
    <t>A1.3</t>
  </si>
  <si>
    <t>Izdelava, dobava in postavitev gradbiščne table, skladno z Zakonom o graditvi objekta</t>
  </si>
  <si>
    <t>A1.4</t>
  </si>
  <si>
    <t xml:space="preserve">Kompletna geodetska zakoličba objekta: zakoličba osi objekta, temeljev in kasneje zidov na profilih; prenos višinskih kot za objekt na terenu; vse skupaj z zavarovanjem višin, geodetskih točk in osi objekta. Zakoličba mora biti izvedena po navodilih geodetskega načrta in v skladu s situacijo projekta. </t>
  </si>
  <si>
    <t>A1.5</t>
  </si>
  <si>
    <t>Označitev in zaščita vseh obstoječih komunalnih vodov na mestu izkopa in mestih izvedbe komunalnih vodov. Zakoličbo ob prisotnosti izvajalca gradbeno obrtniških del ali zemeljskih del izvedejo upravljalci posameznih vodov pred pričetkom gradnje. Obračun po fakturi - dejanskih stroških, s pribitkom 3% stroškov poslovanja.</t>
  </si>
  <si>
    <t>B1.9</t>
  </si>
  <si>
    <t>B1.10</t>
  </si>
  <si>
    <t>Splošna določila za tlakarska dela:</t>
  </si>
  <si>
    <r>
      <t>OPOMBA:</t>
    </r>
    <r>
      <rPr>
        <sz val="9"/>
        <rFont val="Arial Narrow"/>
        <family val="2"/>
      </rPr>
      <t xml:space="preserve"> Pri izvajanju tlakarskih del je upoštevati vsa pripravljalna dela, pomožna dela zaključna dela. Hkrati je potrebno tudi upoštevati:</t>
    </r>
  </si>
  <si>
    <t>1. Pred polaganjem talnih oblog je predhodno pregledati delovno površino in izvesti potrebna preddela</t>
  </si>
  <si>
    <t>2. Pred polaganjem izvajalec skupaj z nadzorom in projektantom arhitekture pregleda površine oblaganja določi lokacije, način in smer oblaganja tlaka in polaganja talnih oblog</t>
  </si>
  <si>
    <t>B7.4</t>
  </si>
  <si>
    <t>Nanos hladnega bitumenskega premaza (npr. IBITOL) na suho in brezprašno površino AB konstrukcije, poraba 0,3 l/m2, sušenje premaza 24 ur.</t>
  </si>
  <si>
    <t>B/8.0</t>
  </si>
  <si>
    <t>RAZNO</t>
  </si>
  <si>
    <t>B8.1</t>
  </si>
  <si>
    <t>B8.2</t>
  </si>
  <si>
    <t>B8.3</t>
  </si>
  <si>
    <t>B8.0</t>
  </si>
  <si>
    <t>SKUPAJ RAZNO</t>
  </si>
  <si>
    <t>Strojno utrjevanje dna izkopa v terenu III. in IV. kategorije z vibracijsko ploščo ali vibrovaljarjem do predpisane zbitosti; stopnjo utrjenosti preveriti v statičnem izračunu ali v geomehanskem poročilu.</t>
  </si>
  <si>
    <t>Nabava, dobava in polaganje geotekstil na uvaljan in utrjen planum, pred začetkom nasipavanja, vključno s potrebnimi preklopi 10%</t>
  </si>
  <si>
    <t>A2.5</t>
  </si>
  <si>
    <t>A2.6</t>
  </si>
  <si>
    <t>A2.7</t>
  </si>
  <si>
    <t>A2.8</t>
  </si>
  <si>
    <t>A2.10</t>
  </si>
  <si>
    <t>A2.11</t>
  </si>
  <si>
    <t>A3.6</t>
  </si>
  <si>
    <t>A3.7</t>
  </si>
  <si>
    <t>A3.8</t>
  </si>
  <si>
    <t>A3.9</t>
  </si>
  <si>
    <t>A3.10</t>
  </si>
  <si>
    <t>A3.11</t>
  </si>
  <si>
    <t>A3.12</t>
  </si>
  <si>
    <t>A3.13</t>
  </si>
  <si>
    <r>
      <t>Dobava, montaža in demontaža  opaža prehodov za razne cevi skozi temelje oziroma skozi razne betonske konstrukcije, z enkratno uporabo lesa. Odprtine velikosti do 0,25 m2/kom.</t>
    </r>
    <r>
      <rPr>
        <b/>
        <sz val="10"/>
        <rFont val="Arial Narrow"/>
        <family val="2"/>
      </rPr>
      <t xml:space="preserve"> </t>
    </r>
    <r>
      <rPr>
        <i/>
        <sz val="10"/>
        <rFont val="Arial Narrow"/>
        <family val="2"/>
      </rPr>
      <t>Količina ocenjena!</t>
    </r>
  </si>
  <si>
    <t>B5.3</t>
  </si>
  <si>
    <t>B/9.0</t>
  </si>
  <si>
    <t>Izdelava in postavitev tabel za požarni red - upoštevati požarni elaborat; table izdelane iz foreks</t>
  </si>
  <si>
    <r>
      <t>Čiščenje objekta po končanih delih</t>
    </r>
    <r>
      <rPr>
        <sz val="10"/>
        <rFont val="Arial Narrow"/>
        <family val="2"/>
        <charset val="238"/>
      </rPr>
      <t>, pred predajo kupcu, v postavki je zajeto:</t>
    </r>
  </si>
  <si>
    <t>- odstranjevanje preostalih odpadkov od izvedbe, nakladanje in transport na gradbiščno deponijo, začasna deponija</t>
  </si>
  <si>
    <t>- odstranjevanje zaščitnih folij in mehanskih zaščit na oblogah, vratih, oknih, vgrajeni opremi in podobno, nakladanje in transport na gradbiščno deponijo, začasna deponija</t>
  </si>
  <si>
    <t>- odstranjevanje madežev od malt in lepil, z ustreznimi topili, glede na vrsto površine</t>
  </si>
  <si>
    <t>- odstranjevanje barve iz vseh površin, vodotopne in lak barve, pri tem se površina podloge ne sme poškodovati, zato se mora za čiščenje uporabiti ustrezno čistilno sredstvo glede na vrsto madeža in vsto podlage</t>
  </si>
  <si>
    <t>- grobo čiščenje, odstranjevanje prahu in odpadkov, nakladanje in transport na gradbiščno deponijo, začasna deponija</t>
  </si>
  <si>
    <t>- prvo čiščenje z vodo ali detergenti</t>
  </si>
  <si>
    <t>- zaključno čiščenje z detergenti ali čistili ustrezne kvalitete glede na vrsto polage ali opreme</t>
  </si>
  <si>
    <t>- vsa potrebna čistila za vsako vrsto podlage posebej</t>
  </si>
  <si>
    <t>- vsi potrebni pripomočki za čiščenje</t>
  </si>
  <si>
    <t>- delovna pomožna sredstva: lestve</t>
  </si>
  <si>
    <t>Čiščenje mora  biti izvedeno strokovno, tako da je očiščena površina nepoškodovana, zaradi neustreznega čistilnega sredstva ali mehanske poškodbe.</t>
  </si>
  <si>
    <t>Čiščenje mora biti izvedeno na vseh površinah novogradnje in obstoječega objekta.</t>
  </si>
  <si>
    <t>Obračun po m2 tlorisne površine notranjih prostorov</t>
  </si>
  <si>
    <t>ESTRIH</t>
  </si>
  <si>
    <t>Splošna določila za estrih:</t>
  </si>
  <si>
    <r>
      <rPr>
        <u/>
        <sz val="9"/>
        <rFont val="Arial Narrow"/>
        <family val="2"/>
      </rPr>
      <t>OPOMBA:</t>
    </r>
    <r>
      <rPr>
        <sz val="9"/>
        <rFont val="Arial Narrow"/>
        <family val="2"/>
      </rPr>
      <t xml:space="preserve"> Pri izvajanju estrihov je upoštevati vsa pripravljalna, pomožna in zaključna dela. Hkrati je potrebno upoštevati še:</t>
    </r>
  </si>
  <si>
    <t xml:space="preserve">1. V ceno za enoto mere morajo biti vračunani stroški za vse notranje horizontalne in vertikalne transporte. </t>
  </si>
  <si>
    <t>2. Izvajalec je pred pričetkom izvedbe estrihov dolžan predložiti projekt estrihov, v katerem bo prikazan način zagotavljanja kvalitete vgrajenih estrihov ter njihovo negovanje do dosežene prdpisane kvalitete. Stroške negovanja estrihov je vračunati v C/E in pri sami izvedbi estrihov izvesti vsa dela po popisu, vključno s potrebno dobavo in polaganjem robnih trakov v višini celotne podne konstrukcije + 2 cm. Višek trakov se odstrani po končanih delih. Nadomestila za izvedbo estrihov z naklonom do 5% od vodoravnosti se posebej ne priznava. V ceno enote mere izvedbe estriha je vračunati tudi izvedbo delovnih stikov in dilatacij.</t>
  </si>
  <si>
    <t>Kompletna dobava in polaganje parne zapore: PE folija, sd = min. 150 mm, s preklopom širine 10 cm</t>
  </si>
  <si>
    <t xml:space="preserve">Kompletna dobava in polaganje toplotno izolacije deb. 12 cm kot izolacija pod estrihom, vključno z vsem potrebnim materialom, vsemi obdelavami prebojev in zaključkov in spojev brez toplotnih mostov z ostalimi elementi toplotne zaščite zgradbe, prenosi do mesta vgraditve ter z vsemi pomožimi in pripravljalnimi deli.
Obračun po tlorisni površini tlaka. </t>
  </si>
  <si>
    <t>B9.0</t>
  </si>
  <si>
    <t>a)</t>
  </si>
  <si>
    <t>b)</t>
  </si>
  <si>
    <t>Izdelava geodetskega posnetka po končanih delih</t>
  </si>
  <si>
    <t>NOVOGRADNJA</t>
  </si>
  <si>
    <t>Pred izdelavo ponudbe je obvezen ogled lokacije objekta in projektne dokumentacije. Izvajalec je dolžan pri sestavi ponudbe upoštevati grafične in tekstualne dele projekta (PGD, PZI). V primeru tiskarskih napak in neskladij v projektu je dolžan na to opozoriti projektanta pred oddajo ponudbe.</t>
  </si>
  <si>
    <t xml:space="preserve">Stroški ureditve in organizacije gradbišča in izvajanje skupnih ukrepov za zagotavljanje varnosti in zdravja pri delu (izdelava varnostnega načrta za gradbišče, imenovanje koordinatorja), ureditev dostopnih  poti in zavarovanje gradbišča z ograjo, postavitev kontejnerjev in skladišč, naprava začasnih delavnic in deponij, postavitev montažnih sanitarij, izvedbe začasnih instalacijskih priklopov za gradbiščne potrebe (elektrika, voda,telefon), namestitev zaščitnih naprav (gasilni aparati, event. hidrant), namestitev omaric za nudenje prve pomoči, fizično in tehnično varovanje  </t>
  </si>
  <si>
    <t>Izdelava, postavitev in demontaža gradbenih profilov za izkop gradbene jame in prenos višin objekta na profile z uporabo merilnega instrumenta</t>
  </si>
  <si>
    <t xml:space="preserve">3. Pred izvedbo izkopa je potrebno parcelo pripraviti za obdelavo: odstraniti manjše grmičevje in pokositi zelenico. </t>
  </si>
  <si>
    <r>
      <t xml:space="preserve">4. </t>
    </r>
    <r>
      <rPr>
        <i/>
        <sz val="9"/>
        <rFont val="Arial Narrow"/>
        <family val="2"/>
      </rPr>
      <t xml:space="preserve">Obračun izkopanih, nasutih, zasutih in odpeljanih materialov se obračunava v raščenem stanju. Stalne koeficiente razrahljivosti je upoštevati v E.M. posamezne postavke. </t>
    </r>
  </si>
  <si>
    <t>Količine za zemeljska dela so preračunane na osnovi načrta arhitekture!</t>
  </si>
  <si>
    <t>Strojni površinski  odriv ali odkop terena I. in II. kategorije (humusa) v celotni debelini ≤ 30 cm, s transportom na začasno deponijo gradbišča na gradbeni parceli v oddaljenost do 15 m. Humus se hrani na deponiji zaradi kasnejše uporabe pri zunanji ureditvi. Količna ocenjena!</t>
  </si>
  <si>
    <t>Ročni odkop morebitnih instalacij v terenu III. in IV. kategorije na lokaciji objekta z odmetom na rob izkopa (količina ocenjena)</t>
  </si>
  <si>
    <t>Planiranje dna gradbene jame s točnostjo +- 2 cm z minimalnim izmetom ali dosipom ter premetom odvečnega materiala. Obračun po m2.</t>
  </si>
  <si>
    <t>Nabava, dobava in vgrajevanje gramoznega materiala kot nasutje deb. cca 50 cm, z razgrinjanjem, planiranjem s točnostjo +- 1 cm in utrjevanjem v plasteh do predpisane zbitosti. Obračun po m3 tampona v utrjenem stanju.</t>
  </si>
  <si>
    <t>Nabava, dobava in vgrajevanje gramoznega materiala kot zasip za temelji, do nivoja terena, z utrjevanje zasipa po plasteh v debelini največ po 30 cm.
Pri izvajanju  zasipa paziti, da ne pride do poškodbe vertikalne  hidroizolacije ali njene zaščite.</t>
  </si>
  <si>
    <t>Odvoz izkopanega materiala na stalno deponijo oddaljeno do 5 km, nakladanje je zajeto skupaj z izkopom. V postavki mora biti zajeto tudi plačilo komunalnega prispevka za stalno deponijo</t>
  </si>
  <si>
    <t>Geomehanski pregled in nadzor v skladu z ZGO: strokovna prisotnost geomehanika v času izvajanja izkopa, utrjevanja  in pregled temeljnih tal pred izvedbo temeljev. V ceni je zajeti vse potrebne obiske geomehanika, vključno z izdelavo končnega poročila.</t>
  </si>
  <si>
    <t>7. Pred pričetkom gradnje mora izvajalec izdelati Projekt betona v skladu z veljavno zakonodajo in ga predložiti nadzoru in projektantu gradbenih konstrukcij v pregled in potrditev! Pripadajoči stroški morajo biti že vkalkulirani v ceno posamezne E.M. vgrajenega betona. Betoni so v celoti izdelani v skladu z SIST EN 206-1!</t>
  </si>
  <si>
    <t xml:space="preserve">   </t>
  </si>
  <si>
    <t>►ab stopnice</t>
  </si>
  <si>
    <t>Izolacije :</t>
  </si>
  <si>
    <t>Splošni pogoji :</t>
  </si>
  <si>
    <t xml:space="preserve">            - vse izolacije morajo ustrezati splošnim določilom veljavnih tehničnih predpisov, drugih normativov in obveznih standardov</t>
  </si>
  <si>
    <r>
      <t xml:space="preserve">Izravanava površine betona s cementno rahlo podaljšano malto 1:3 skupaj z vsemi pomožnimi, pripravljalnimi in zaključnimi deli in odri ter vsemi potrebnimi horizontalnimi in vertikalnimi transporti: </t>
    </r>
    <r>
      <rPr>
        <i/>
        <u/>
        <sz val="10"/>
        <rFont val="Arial Narrow"/>
        <family val="2"/>
      </rPr>
      <t>priprava površine za nanos horizontalne hidroizolacije</t>
    </r>
  </si>
  <si>
    <r>
      <t xml:space="preserve">Kompletna izvedba </t>
    </r>
    <r>
      <rPr>
        <i/>
        <u/>
        <sz val="10"/>
        <rFont val="Arial Narrow"/>
        <family val="2"/>
        <charset val="238"/>
      </rPr>
      <t>horizontalne hidroizolacije temeljnih tal</t>
    </r>
    <r>
      <rPr>
        <sz val="10"/>
        <rFont val="Arial Narrow"/>
        <family val="2"/>
      </rPr>
      <t xml:space="preserve"> z vsemi pomožnimi, pripravljalnimi in zaključnimi deli ter vsemi potrebnimi horizontalnimi in vertikalnimi transporti. Dela izvesti po navodilih proizvajalca. H.I. v sestavi:</t>
    </r>
  </si>
  <si>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</si>
  <si>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Izdelava vertikalne hidroizolacije. Bitumenski trakovi iz oksidiranega bitumna, v skladu s SIST EN 13969 - TIP A in SIST 1031 (npr. IZOTEM V4 oz. IZOTEKT V4),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</si>
  <si>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Nabava, dobava  in vgradnja KOTNE LETVE 5x5 cm za blažitev ostrega kota na področju prehoda hidroizolacije: tla-stena (preprečevanje ostrega pregiba varilnega traku in posledičnega trganja trakov zaradi zemeljskih posedkov).</t>
  </si>
  <si>
    <t>2. Pred izdelavo izdelkov, je potrebno izdelati vzorčni kos, ki ga pisno potrdi investitor in arhitekt!</t>
  </si>
  <si>
    <t>Upoštevati RAL montažo oken in vrat, da bo objekt ustrezno zrakotesen!
Vse zunanja okna in vrata v RAL montaži, potrebna zagotovitev zrakotesnosti stavbe.
Talni odbojniki za vrata, okrogli RF/Alu talni odbojniki sive barve, vijačeni ali lepljeni v tla.</t>
  </si>
  <si>
    <t>OPOMBA! Obvezni sestavni del tega popisa so sheme oken in vrat!</t>
  </si>
  <si>
    <t>B1.11</t>
  </si>
  <si>
    <t>B1.12</t>
  </si>
  <si>
    <t>B1.13</t>
  </si>
  <si>
    <t>B1.14</t>
  </si>
  <si>
    <t>Sestava obloge fasadnega podstavka:</t>
  </si>
  <si>
    <t>►lepilo toplotnoizolacijske obloge</t>
  </si>
  <si>
    <t>►dvodelna plastična razcepna sidra</t>
  </si>
  <si>
    <t>►armaturna mrežica</t>
  </si>
  <si>
    <t>Kompletna izdelava podstavka fasade (cokel), vključno z vsemi pomožnimi, pripravljalnimi in zaključnimi deli ter  vsemi  potrebnimi horizontalnimi in vertikalnimi transporti</t>
  </si>
  <si>
    <t>B8.4</t>
  </si>
  <si>
    <t>Kompletna izdelava in dobava mikroarmiranega betonskega estriha, deb. 6 cm, fino zaglajen, ob stenah namestiti robni stiropor trak deb. 0,5 cm. Obdelavo in končno višino zgomje površine prilagoditi  vrsti  finalnega  tlaka! Vključno z vsem potrebnim materialom, dilatacijami ipd., z vsemi prenosi do mesta vgraditve ter z vsemi pripravljalnimi in pomožnimi deli.</t>
  </si>
  <si>
    <t>Lepilni sloj: zboljšano polimer-cementno lepilo, tiksotropno, razreda C2TE, tankoslojno (kot je Mapei Keraflex ali Kemakol Flex 170 ali enakovredno)</t>
  </si>
  <si>
    <t>Vključno z vsemi pomožnimi, pripravljalnimi in zaključnimi deli ter vsemi potrebnimi horizontalnimi in vertikalnimi transporti!</t>
  </si>
  <si>
    <t>Hidroizolacijski tesnilni premaz;  2x križni nanos dvokomponentne fleksibilne cementne malte za tesnenje tlaka kopalnica; SIKALASTIC 152;  nanos tudi po robu stene (h=20 cm) in v območju tuša do višine 180cm; Opozorilo: preboji morajo biti izvedeni vodotesno z dodanimi tesnilnimi manšetami in fugirani s tesnilnim kitom.</t>
  </si>
  <si>
    <t>hitrovezna polimercementna samorazlivna izravnalna/sprijemna talna masa</t>
  </si>
  <si>
    <t>Kompletna izvedba nizkostenske zaključne obrobe</t>
  </si>
  <si>
    <t>Talna keramika, barva po izboru projektanta. 
Višine obrobe 5 cm</t>
  </si>
  <si>
    <t>Kompletna izvedba oblaganje stene:
Stenska keramika barva po izboru projektanta. Fuge širine 2mm, velikost, barva/tekstura in vzorec polaganja po izboru projektanta, lepljene tankoslojno, pokritost z lepilom 100%, zunanji vogali izvedeni Alu zaključnimi vogalniki (ali brušeni pod kotom 45°, rob 2mm, robne letvice niso dovoljene), fugiranje s fleksibilno cementno fugirno maso, razreda CG2, vodoodbojno in fungicidno (kot je Mapei Ultracolor Plus, MAPEI KEACOLOR GG ali enakovredno), obstenske in priključne fuge so tesnjene z enokomponentnim silikonskim sanitarnim (fungicidnim) kitom v izbrani barvi.</t>
  </si>
  <si>
    <t>B5.4</t>
  </si>
  <si>
    <t>Izdelava prednamaza z emulzijo, dvakratno kitanje in brušenje mavčno kartonskih stropov ter min. 2 x oplesk s poldisperzijsko barvo;  kompletno po predpisih in navodilih proizvajalca, z vsemi pomožnimi deli, odri in transporti.</t>
  </si>
  <si>
    <t>B7.5</t>
  </si>
  <si>
    <t>B7.6</t>
  </si>
  <si>
    <t>B7.7</t>
  </si>
  <si>
    <t>B7.8</t>
  </si>
  <si>
    <t>B7.9</t>
  </si>
  <si>
    <t>B7.10</t>
  </si>
  <si>
    <t>A5.13</t>
  </si>
  <si>
    <t>►zaključni sloj - fasadni omet primeren za fasadne podstavke (po izbiri investitorja)</t>
  </si>
  <si>
    <t>Izdelava opaža ab pasovni temelj, skupaj s potrebnim opiranjem, opaženje, razopaženje, čiščenje  in zlaganje po končanih delih</t>
  </si>
  <si>
    <t>A4.11</t>
  </si>
  <si>
    <t>B7.11</t>
  </si>
  <si>
    <t>OBČINA BREŽICE</t>
  </si>
  <si>
    <t>Cesta prvih borcev 18</t>
  </si>
  <si>
    <t>8250 Brežice</t>
  </si>
  <si>
    <t>PGD</t>
  </si>
  <si>
    <t>Savaprojekt d.d.</t>
  </si>
  <si>
    <t>Cesta krških žrtev 59</t>
  </si>
  <si>
    <t>8270 Krško</t>
  </si>
  <si>
    <r>
      <t xml:space="preserve">Tina Božičnik, </t>
    </r>
    <r>
      <rPr>
        <b/>
        <sz val="10"/>
        <color indexed="8"/>
        <rFont val="Arial Narrow"/>
        <family val="2"/>
      </rPr>
      <t>univ. dipl. inž. arh.</t>
    </r>
  </si>
  <si>
    <t xml:space="preserve"> SEPTEMBER 2018</t>
  </si>
  <si>
    <t>PROJEKTANTSKI PPREDRAČUN GRADBENO OBRTNIŠKIH DEL</t>
  </si>
  <si>
    <t>Kompletna izdelava, dobava in vgradnja betona C12/15 (MB 15), v nearmirane konstrukcije, prereza od 0.04 do 0.08 m3/m2/m1, vključno z vsemi pomožnimi deli in transportom do mesta vgrajevanja:</t>
  </si>
  <si>
    <t>►ab nosilec</t>
  </si>
  <si>
    <t>►ab preklade</t>
  </si>
  <si>
    <t>Izdelava opaža ab stopnic; opaž rame, podesti, čelnih in stranskih stranic,  z vsemi deli z vertikalnimi in horizontalnimi prenosi, opaženje, razopaženje, čiščenje in zlaganje</t>
  </si>
  <si>
    <t>A4.12</t>
  </si>
  <si>
    <t>A4.13</t>
  </si>
  <si>
    <t>A4.14</t>
  </si>
  <si>
    <r>
      <t xml:space="preserve">Nabava,  dobava  in vgradnja vodoodporne toplotne izolacije  ~ 20 cm (npr. XPS300L toplotna izolacija in </t>
    </r>
    <r>
      <rPr>
        <i/>
        <u/>
        <sz val="10"/>
        <rFont val="Arial Narrow"/>
        <family val="2"/>
        <charset val="238"/>
      </rPr>
      <t>mehanska zaščita vertikalne hidroizolacije</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</si>
  <si>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t>Nabava,  dobava  in polaganje toplotne izolacije XPS 500L, d=10 cm, polaganje pod temeljno ploščo,  z vsemi pomožnimi, pripravljalnimi in zaključnimi deli ter  vsemi  potrebnimi horizontalnimi in vertikalnimi transporti</t>
  </si>
  <si>
    <t>Splošna določila za krovska dela :</t>
  </si>
  <si>
    <t>Pri izvajanju krovskih del je upoštevati vsa pripravljalna dela, pomožna dela zaključna dela. Hkrati je potrebno tudi upoštevati:</t>
  </si>
  <si>
    <t>1. Vse lesene konstrukcije morajo biti izvršene strokovno pravilno, po obstoječih tehničnih predpisih.</t>
  </si>
  <si>
    <t>2. Vse vgrajene lesene konstrukcije morajo biti površinsko obdelane in zaščitene pred gnitjem, delovanjem vlage in mrčesom.</t>
  </si>
  <si>
    <t>3. V ceni vseh postavk je zajeti vsa dela, ves osnovni, pritrdilni in tesnilni material, vse prenose, finalno obdelavo, z robnimi zaključki in po navodilih proizvajalca materiala vse za gotovo vgrajene elemente. Vse mere je preveriti na licu mesta.</t>
  </si>
  <si>
    <t>4. V ceni vseh postavk je zajeti vse potrebne delovne odre.</t>
  </si>
  <si>
    <t>5. Izvedba detajlov po projektni dokumentaciji in priporočilih proizvajalcev.</t>
  </si>
  <si>
    <t>B1.6</t>
  </si>
  <si>
    <t>Dobava in montaža Alu varovalna mrežica 100 mm (rola 5 m) tipske varovalne mrežice za ptiče. Mrežica širine 100 mm se montira po celotni dolžini kapne linije in onemogoča vstop ptičem, mrčesu ipd. v zračni sloj za zračenje opeke.</t>
  </si>
  <si>
    <t>Dobava in montaža snegolovov  Snegolovi se montirajo po strešini po navodilih proizvajalca z porabo 2,5  snegolovov/m2 ,ter na vsak strešnik v drugi vrsti strešne kritine. Snegolovi so v enaki barvi kot kritina.</t>
  </si>
  <si>
    <t>Kompletna izdelava, dobava in montaža žleba,  z  vsemi preddeli, pritrjevanjem kljuk in ostalimi pomožnimi deli. 
Pločevina: AL-barvana</t>
  </si>
  <si>
    <t>Kompletna izdelava, dobava in montaža vertikalnih odtočnih cevi okrogle oblike premera 15 cm z vsemi preddeli, objemkami, pritrjevanjem kljuk z izvedbo priključka na odtočno cev in peskolov in ostalimi pomožnimi deli. 
Pločevina: AL-barvana</t>
  </si>
  <si>
    <t>Dobava in montaža kotličkov.
Pločevina: AL-barvana</t>
  </si>
  <si>
    <t>Kompletna izdelava, dobava in montaža odkapne pločevine v kapni liniji (pod sekundarno kritino). Odkapna pločevina r.š. 15cm. 
Pločevina: AL-barvana</t>
  </si>
  <si>
    <t>Kompletna izdelava, dobava in montaža pločevine za usmerjanje vode v žleb. Pločevina r.š. 30cm v kapni liniji se montira pod kritino. 
Pločevina: AL-barvana</t>
  </si>
  <si>
    <t>Dolbljenje kanalov v opečnih stenah za vgraditev raznih ventilacijskih cevi. Količina ocenjena</t>
  </si>
  <si>
    <t>Zidarska obdelava opečnih sten po prehodno izdolbljenih kanalih instalacijskih razvodov, špric in groba zidarska obdelava  izdolbljenih  kanalov  v  stenah. Količina cenjena!</t>
  </si>
  <si>
    <t>Vzidave in zidarske obdelave elektro omaric, razdelilcev, hidrantnih  omar, vodomerov,  regulacijskih  in  tehnoloških naprav do velikosti 1,00 m2. Količina ocenjena!</t>
  </si>
  <si>
    <r>
      <t xml:space="preserve">Kompletna izvedba izravnave </t>
    </r>
    <r>
      <rPr>
        <u/>
        <sz val="10"/>
        <rFont val="Arial Narrow"/>
        <family val="2"/>
      </rPr>
      <t>AB STENE,</t>
    </r>
    <r>
      <rPr>
        <sz val="10"/>
        <rFont val="Arial Narrow"/>
        <family val="2"/>
      </rPr>
      <t xml:space="preserve"> z osnovnim ometom z npr. Jubizol lepilna malta, armirano z armaturno mrežico 145 g/m2, vključno z izvedbo premaza z Unigrund, finalni sloj npr. Jub fini omet granulacije 1,0 mm, z vsemi potrebnimi odri in transporti ter z vsemi potrebnimi pomožnimi deli. Omet sten višine do 5,00 m </t>
    </r>
  </si>
  <si>
    <r>
      <t xml:space="preserve">Kompletna izdelava termo izolativne </t>
    </r>
    <r>
      <rPr>
        <i/>
        <sz val="10"/>
        <color indexed="8"/>
        <rFont val="Arial Narrow"/>
        <family val="2"/>
        <charset val="238"/>
      </rPr>
      <t xml:space="preserve">fasade objekta </t>
    </r>
    <r>
      <rPr>
        <sz val="10"/>
        <color indexed="8"/>
        <rFont val="Arial Narrow"/>
        <family val="2"/>
      </rPr>
      <t>(npr. sistem Jubizol), vključno z vsemi pomožnimi deli in materiali. V ceni upoštevati ojačitve vogalnih in špaletnih robov, vgradnja dilatacijskih profilov, dodatno diagonalno armiranje vogalov v fasadnih odprtinah</t>
    </r>
  </si>
  <si>
    <t>Opomba: fasadni oder zajeto pri tesarskih delih</t>
  </si>
  <si>
    <t>Sestava fasadne obloge:</t>
  </si>
  <si>
    <t>►osnovni omet - spodnji in zgornji sloj</t>
  </si>
  <si>
    <t>►osnovni premaz, npr. akril emulzija</t>
  </si>
  <si>
    <t>►zaključni sloj / dekorativni svetli omet (v barvi po izbiri investitorja)</t>
  </si>
  <si>
    <t xml:space="preserve">►toplotno izolacijska obloga kamena volna deb. 20 cm </t>
  </si>
  <si>
    <t>►toplotno izolacijska obloga XPS deb. 20 cm</t>
  </si>
  <si>
    <r>
      <t xml:space="preserve">Lahki premični odri na železnih stolicah, višine do 2,00 m, odri za pomoč pri izvajanju obrtniških in inštalaterskih del. 
</t>
    </r>
    <r>
      <rPr>
        <i/>
        <sz val="10"/>
        <rFont val="Arial Narrow"/>
        <family val="2"/>
      </rPr>
      <t>Opomba: količina je ocenjena in velja za celoten čas gradnje!</t>
    </r>
  </si>
  <si>
    <t xml:space="preserve">Lahki premični odri na železnih stolicah, višine do 2,00 m, odri za horizontalno oblaganje fasade. </t>
  </si>
  <si>
    <r>
      <t>Doplačilo za napenjanje zaščitne ponjave po fasadnem odru: ponjava služi varnostnemu namenu za protiprašno zaščito, preprečuje padanje predmetov in omogoča nemoten potek dela izvajalcem;</t>
    </r>
    <r>
      <rPr>
        <b/>
        <i/>
        <sz val="9"/>
        <rFont val="Arial Narrow"/>
        <family val="2"/>
        <charset val="238"/>
      </rPr>
      <t xml:space="preserve"> </t>
    </r>
    <r>
      <rPr>
        <b/>
        <i/>
        <u/>
        <sz val="9"/>
        <rFont val="Arial Narrow"/>
        <family val="2"/>
        <charset val="238"/>
      </rPr>
      <t>izdela se jo na zahtevo nadzora ali investitorja!</t>
    </r>
  </si>
  <si>
    <t>A4.15</t>
  </si>
  <si>
    <t>A4.16</t>
  </si>
  <si>
    <t xml:space="preserve">Kompletna dobava cevi in postavitev ter kasnejša demontaža fasadnega odra iz H ali cevnih elementov, višine do 15,00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</si>
  <si>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 xml:space="preserve">Kompletna izdelava, dobava in montaža ograje višine višine 100 cm, na višini 50-60 cm se montira ročaj primerno za otroke, vključno s pritrdilnim materialom, z vsemi zaključki, z vsemi pomožnimi, pripravljalnimi in zaključnimi deli ter vsemi potrebnimi horizontalnimi in vertikalnimi transporti. </t>
  </si>
  <si>
    <t>topl. izol. EPS deb. 15 cm</t>
  </si>
  <si>
    <t>topl. izol. EPS deb. 10 cm</t>
  </si>
  <si>
    <t>Kompletna dobava in polaganje plošče za talno ogrevanje d=3 cm</t>
  </si>
  <si>
    <t>Kompletna izvedba hidroizolacijski premaz v sanitarijah v nadstropju</t>
  </si>
  <si>
    <t>B6.3</t>
  </si>
  <si>
    <t>A5.14</t>
  </si>
  <si>
    <t>A5.15</t>
  </si>
  <si>
    <t>A5.16</t>
  </si>
  <si>
    <t>A5.17</t>
  </si>
  <si>
    <t>A5.18</t>
  </si>
  <si>
    <t>Kompletna dobava in montaža: strop lamele; skupaj z vsemi pomožnimi, pripravljalnimi in zaključnimi deli in odri ter vsemi potrebnimi horizontalnimi in vertikalnimi transporti</t>
  </si>
  <si>
    <t>Kompletna dobava in montaža: strop les; skupaj z vsemi pomožnimi, pripravljalnimi in zaključnimi deli in odri ter vsemi potrebnimi horizontalnimi in vertikalnimi transporti</t>
  </si>
  <si>
    <t>Kompletna dobava in montaža: rasterski strop; skupaj z vsemi pomožnimi, pripravljalnimi in zaključnimi deli in odri ter vsemi potrebnimi horizontalnimi in vertikalnimi transporti</t>
  </si>
  <si>
    <t>Kompletna dobava in montaža: izdelava stropa vhoda; skupaj z vsemi pomožnimi, pripravljalnimi in zaključnimi deli in odri ter vsemi potrebnimi horizontalnimi in vertikalnimi transporti</t>
  </si>
  <si>
    <t>Kompletna izvedbe montažne predelne stene d = 125 mm, enojna kovinska podkonstrukcija d = 75 mm, obojestranska dvoslojna obloga z mavčnimi ploščami d = 12,5 mm, samonosna izolacija d = 100 mm, ocenjena zvočna izolativnost Rw = 53 dB, bandažirano v kvaliteti K2, višina stene do 5,00 m, vključno  z  vsemi  potrebnimi  odri  in  prenosi ter transporti.</t>
  </si>
  <si>
    <t>Kompletna izvedba vertikalno zapiranje stropov (kaskade), kovinska podkonstrukcija, dvoslojna obloga z mavčnimi ploščami d = 12,5 mm, bandažirano v kvaliteti K2, višina stene do 5,00 m, vključno  z  vsemi  potrebnimi  odri  in  prenosi ter transporti.</t>
  </si>
  <si>
    <t>B9.1</t>
  </si>
  <si>
    <t>Na željo in zahtevo investitorja se izdel PGD projektantski popis, ki  je izdelan na podlagi PGD projekta, razgovora z odgovornim projektantom ter posameznimi ostalimi projektanti in načrtovalci. 
Natančni popis z vsemi detajli in natančnimi predizmerami se lahko izdela le na podlagi PZI projekta!</t>
  </si>
  <si>
    <t>KLET</t>
  </si>
  <si>
    <t>Dobava in montaža - OKNA:</t>
  </si>
  <si>
    <t>Dobava in montaža - VRATA:</t>
  </si>
  <si>
    <t>172/220 cm</t>
  </si>
  <si>
    <t>100/220 cm</t>
  </si>
  <si>
    <t>180/220 cm</t>
  </si>
  <si>
    <t>90/220 cm</t>
  </si>
  <si>
    <t xml:space="preserve">OŠ ARTIČE - II.FAZA ŠOLA </t>
  </si>
  <si>
    <t>A2.9</t>
  </si>
  <si>
    <t>Strojni široki izkop zemljine za temelje, v terenu III.  in IV. kategoriji,  s  sprotnim  nakladanjem na transportno sredstvo; Odvoz na stalno deponijo - glej postavko A2.10.</t>
  </si>
  <si>
    <t>Strojno ročni (80-20%) izkop zemljine, pas okoli obstoječega objekta, zaradi izvedbe sanacije vertikalne hidroizolacije, z odmetom izkopane zemljine na rob izkopa; Odvoz na stalno deponijo - glej postavko A2.10.</t>
  </si>
  <si>
    <t>►podložni beton</t>
  </si>
  <si>
    <t>Kompletna izdelava, dobava in vgrajevanje betona C25/30 XC2 PV-I, v armirane konstrukcije, prereza od 0.20 do 0.30 m3/m2/m1,  vključno z vsemi pomožnimi deli in transportom do mesta vgrajevanja:</t>
  </si>
  <si>
    <t>►ab temelji</t>
  </si>
  <si>
    <t>Kompletna izdelava, dobava in vgrajevanje betona C25/30 XC2 PV-I, v armirane konstrukcije, prereza od 0.08 do 0.12 m3/m2/m1,  vključno z vsemi pomožnimi deli in transportom do mesta vgrajevanja:</t>
  </si>
  <si>
    <t>►ab talna plošča med pasovnimi temelji</t>
  </si>
  <si>
    <t>►ab talna plošča dvigalnega jaška</t>
  </si>
  <si>
    <t>Kompletna izdelava, dobava in vgrajevanje betona C30/37 XC1, v armirane konstrukcije, prereza od 0.20 do 0.30 m3/m2/m1,  vključno z vsemi pomožnimi deli in transportom do mesta vgrajevanja:</t>
  </si>
  <si>
    <t>►ab stene dvigalnega jaška</t>
  </si>
  <si>
    <t xml:space="preserve">►ab stene </t>
  </si>
  <si>
    <t>►ab etažna plošča</t>
  </si>
  <si>
    <t>►ab stebri</t>
  </si>
  <si>
    <t>Kompletna izdelava, dobava in vgrajevanje betona C30/37 XC1, v armirane konstrukcije, prereza od 0.12 do 0.20 m3/m2/m1,  vključno z vsemi pomožnimi deli in transportom do mesta vgrajevanja:</t>
  </si>
  <si>
    <t>Kompletna izdelava, dobava in vgrajevanje betona C30/37 XC1, v armirane konstrukcije, prereza od 0.04 do 0.08 m3/m2/m1,  vključno z vsemi pomožnimi deli in transportom do mesta vgrajevanja:</t>
  </si>
  <si>
    <t>►ab horizontalne vezi</t>
  </si>
  <si>
    <t>Navedena količina je ocenjena po količinah vgrajenih betonov. Točna količina bo podana v armaturnih načrtih</t>
  </si>
  <si>
    <t>Izdelava opaža roba apodložnega betona, višine do 10 cm, skupaj s potrebnim opiranjem; opaženje, razopaženje, čiščenje in zlaganjem po konačnih delih</t>
  </si>
  <si>
    <t>Izdelava opaža roba ab talne plošče dvigalnega jaška, višine do 20 cm, skupaj s potrebnim opiranjem; opaženje, razopaženje, čiščenje in zlaganjem po konačnih delih</t>
  </si>
  <si>
    <t>Izdelava opaža ab stene dvigalnega jaška, višine do 15,00 m, skupaj s potrebnim opiranjem, opaženje, razopaženje, čiščenje  in zlaganje po končanih delih</t>
  </si>
  <si>
    <t>Izdelava opaža ab stene, višine do 4,50 m, skupaj s potrebnim opiranjem, opaženje, razopaženje, čiščenje  in zlaganje po končanih delih</t>
  </si>
  <si>
    <t>Izdelava opaža ab stebri, višine do 4,50 m, skupaj s potrebnim opiranjem, opaženje, razopaženje, čiščenje  in zlaganje po končanih delih</t>
  </si>
  <si>
    <t>Izdelava opaža ab pravokotnih preklad s skoblanimi deskami in opažnimi elementi, višina podpiranja do 4,50 m, skupaj s potrebnim podpiranjem, opaženje, razopaženje, čiščenje in zlaganje po končanih delih</t>
  </si>
  <si>
    <t>Izdelava opaža ab horizontalnih vezi s skoblanimi deskami in opažnimi elementi, skupaj s potrebnim podpiranjem, opaženje, razopaženje, čiščenje in zlaganje po končanih delih</t>
  </si>
  <si>
    <t>Izdelava opaža ab pravokotnih nosilcev s skoblanimi deskami in opažnimi elementi, višina podpiranja do 4,50 m, skupaj s potrebnim podpiranjem, opaženje, razopaženje, čiščenje in zlaganje po končanih delih</t>
  </si>
  <si>
    <t>Izdelava opaža ravne ab etažne plošče z opažnimi ploščami s podporami do višine 4,50 m, vključno z opažem roba plošče, z vsemi deli z vertikalnimi in horizontalnimi prenosi, opaženje, razopaženje, čiščenje in zlaganje</t>
  </si>
  <si>
    <r>
      <t xml:space="preserve">Kompletna izvedba visokotlačno pranje obodnih sten, na obstoječem objektu,: </t>
    </r>
    <r>
      <rPr>
        <i/>
        <u/>
        <sz val="10"/>
        <rFont val="Arial Narrow"/>
        <family val="2"/>
      </rPr>
      <t>priprava površine za nanos vertikalne hidroizolacije</t>
    </r>
  </si>
  <si>
    <r>
      <t xml:space="preserve">Izravanava  površine zidov po obodu obstoječega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</si>
  <si>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r>
      <t xml:space="preserve">Izravanava  površine zidov po obodu novozgrajenega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</si>
  <si>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r>
      <t xml:space="preserve">Kompletna izvedba </t>
    </r>
    <r>
      <rPr>
        <i/>
        <u/>
        <sz val="10"/>
        <rFont val="Arial Narrow"/>
        <family val="2"/>
        <charset val="238"/>
      </rPr>
      <t>vertikalne hidroizolacije na obstoječem objektu</t>
    </r>
    <r>
      <rPr>
        <sz val="10"/>
        <rFont val="Arial Narrow"/>
        <family val="2"/>
      </rPr>
      <t xml:space="preserve"> z vsemi pomožnimi, pripravljalnimi in zaključnimi deli ter vsemi potrebnimi horizontalnimi in vertikalnimi transporti. Dela izvesti po navodilih proizvajalca. H.I. v sestavi:</t>
    </r>
  </si>
  <si>
    <r>
      <t xml:space="preserve">Nabava,  dobava  in vgradnja vodoodporne toplotne izolacije  ~ 20 cm (npr. XPS300L toplotna izolacija in </t>
    </r>
    <r>
      <rPr>
        <i/>
        <u/>
        <sz val="10"/>
        <rFont val="Arial Narrow"/>
        <family val="2"/>
        <charset val="238"/>
      </rPr>
      <t>mehanska zaščita vertikalne hidroizolacije na obstoječem objektu</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</si>
  <si>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r>
      <t xml:space="preserve">Nabava,  dobava  in vgradnja vodoodporne toplotne izolacije  ~ 10 cm (npr. XPS300L toplotna izolacija in </t>
    </r>
    <r>
      <rPr>
        <i/>
        <u/>
        <sz val="10"/>
        <rFont val="Arial Narrow"/>
        <family val="2"/>
        <charset val="238"/>
      </rPr>
      <t>mehanska zaščita vertikalne hidroizolacije</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</si>
  <si>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t>Nabava,  dobava  in vgradnja toplotne izolacije deb. 10 cm, kot dilatacija med objektoma,  z vsemi pomožnimi, pripravljalnimi in zaključnimi deli ter  vsemi  potrebnimi horizontalnimi in vertikalnimi transporti</t>
  </si>
  <si>
    <t>Nabava, dobava in zidanje opečnih zidov debeline 30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</si>
  <si>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Nabava, dobava in zidanje opečnih zidov debeline 20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</si>
  <si>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Nabava, dobava in zidanje opečnih zidov debeline 15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</si>
  <si>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Nabava, dobava in zidanje zvočno izolativnih zidov s silikatnimi zidaki gostote &gt;1.600 kg/m3 in tlačne trdnosti &gt;17 N/mm2 (kot npr. Silka)  Silka 150: 33,3×15×19,9. Zidaki se zidajo s tankoslojno sistemsko lepilno malto (kot npr. Ytong malta). Prvo vrsto polagati v podaljšano malto 1:2:8. Izvedba natančno po navodilih proizvajalca, vključno z V in H transporti ter potrebnimi delovnimi odri</t>
  </si>
  <si>
    <t>Zidanje pregradnih nenosilnih zidov z YTONG ZP zidnimi ploščami debeline 15 cm z YTONG tankoslojno lepilno malto, ter sidranje v nosilni zid z elastičnimi sidri (sidri iz okroglega železa fi 10 mm) po vertikalnem in horizontalnem stiku. Prvo vrsto polagati v podaljšano malto 1:2:8.  Izvedba natančno po navodilih proizvajalca, vključno z V in H transporti ter potrebnimi delovnimi odri</t>
  </si>
  <si>
    <t>Nabava, dobava in zidanje zvočno izolativnih zidov s silikatnimi zidaki gostote &gt;1.600 kg/m3 in tlačne trdnosti &gt;17 N/mm2 (kot npr. Silka)  Silka 100: 33,3×10×19,9. Zidaki se zidajo s tankoslojno sistemsko lepilno malto (kot npr. Ytong malta). Prvo vrsto polagati v podaljšano malto 1:2:8. Izvedba natančno po navodilih proizvajalca, vključno z V in H transporti ter potrebnimi delovnimi odri</t>
  </si>
  <si>
    <t>Nabava, dobava in zidanje opečnih zidov oz. pozidava v obstoječem objektu, stene debeline 15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</si>
  <si>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 xml:space="preserve">Kompletna izvedba grobega in finega ometa notranjih sten (novogradnja); grobi omet se izvede s podaljšano cementno malto 1:3:9 s predhodnim obrizgom, fini  apneni omet 1:3, armirano z armaturno mrežico 145 g/m2, z vsemi potrebnimi odri in transporti ter z vsemi potrebnimi pomožnimi deli. Omet sten višine do 5,00 m </t>
  </si>
  <si>
    <t xml:space="preserve">Kompletna izvedba grobega in finega ometa notranjih sten (obstoječi objekt); grobi omet se izvede s podaljšano cementno malto 1:3:9 s predhodnim obrizgom, fini  apneni omet 1:3, armirano z armaturno mrežico 145 g/m2, z vsemi potrebnimi odri in transporti ter z vsemi potrebnimi pomožnimi deli. Omet sten višine do 5,00 m </t>
  </si>
  <si>
    <t xml:space="preserve">Kompletna izvedba omet  Silikatne stene s finim  apnenim ometom 1:3, armirano z armaturno mrežico 145 g/m2, z vsemi potrebnimi odri in transporti ter z vsemi potrebnimi pomožnimi deli. Omet sten višine do 5,00 m </t>
  </si>
  <si>
    <t>Kompletna izvedba sanacija poškodovanega ometa, v obstoječem objektu; upoštevati grobi omet se izvede s podaljšano cementno malto 1:3:9 s predhodnim obrizgom, fini  apneni omet 1:3, armirano z armaturno mrežico 145 g/m2, z vsemi potrebnimi odri in transporti ter z vsemi potrebnimi pomožnimi deli. Omet sten višine do 5,00 m. Količina ocenjena!</t>
  </si>
  <si>
    <t>Kompletna izvedba sanacija poškodovanih okenskih špalet (ki so se poškodovale pri odstranitvi stavbnega pohištva), v obstoječem objektu; upoštevati grobi omet se izvede s podaljšano cementno malto 1:3:9 s predhodnim obrizgom, fini  apneni omet 1:3, armirano z armaturno mrežico 145 g/m2, z vsemi potrebnimi odri in transporti ter z vsemi potrebnimi pomožnimi deli. Omet sten višine do 5,00 m. Količina ocenjena!</t>
  </si>
  <si>
    <t>Nabava,  dobava  in  oblaganje strehe (tudi med špirovci) - izolirana streha, s toplotno izolacijo kot npr. Knauf Insulation NaturBoard FIT 2x 15cm, vključno s parno zaporo, z vsemi pomožnimi, pripravljalnimi in zaključnimi deli in odri ter  vsemi  potrebnimi horizontalnimi in vertikalnimi transporti</t>
  </si>
  <si>
    <t>A5.19</t>
  </si>
  <si>
    <t>A5.20</t>
  </si>
  <si>
    <t>A5.21</t>
  </si>
  <si>
    <t>A5.22</t>
  </si>
  <si>
    <t>A5.23</t>
  </si>
  <si>
    <t>A5.24</t>
  </si>
  <si>
    <t>A5.25</t>
  </si>
  <si>
    <t>A5.26</t>
  </si>
  <si>
    <t>A5.27</t>
  </si>
  <si>
    <t>A5.28</t>
  </si>
  <si>
    <t>A5.29</t>
  </si>
  <si>
    <t>A5.30</t>
  </si>
  <si>
    <t>A5.31</t>
  </si>
  <si>
    <t>A5.32</t>
  </si>
  <si>
    <t>A5.33</t>
  </si>
  <si>
    <t>A5.34</t>
  </si>
  <si>
    <t>Kompletna dobava, izdelava, transport in montaža lesene strešne konstrukcije, vključno s pritrdilnim in veznim materialom. Izdelava in montaža po tlorisu in prereza ter statičnem izračunu. 
Pri dvokapnici pa nosilci dimenzij 18/44 cm (zarmak med nosilci znaša cca. 2,25 m).
Primarna strešna konstrukcija je iz lesa kvalitete GL 28c, sekundarna (letve, lege) pa iz lesa kvalitete C24. 
 - poraba lesa do 0,06 m3/m2</t>
  </si>
  <si>
    <t>Dobava in montaža OSB plošče d=3 cm, kot opaž na špirovcih ostrešja. Opaž zaščiten proti insektom.</t>
  </si>
  <si>
    <t>Dobava in montaža letev vzdolžno na špirovce poševne strehe za izvedbo zračnega sloja. Minimalna višina letev - zračnega sloja je 8 cm. Letvanje z letvami - morali 8/12cm. Komplet z vsemi pomožnimi deli in prenosi.</t>
  </si>
  <si>
    <t>Dobava in montaža letev poševne strešne konstrukcije za pokrivanje s pločevinasto strešno kritino. Letvanje z letvami 8/5 cm na razmaku 30,5-33,5 cm. Letvanje izvesti v skladu z navodili proizvajalca, komplet z vsemi pomožnimi deli in prenosi.</t>
  </si>
  <si>
    <t>Kompletna dobava materiala in izdelava ravne strehe:
Na nosilno ab konstrukcijo položiti toplotno izolacijo kamene volne v debelini 30 cm + naklonske plošče 2- cm, naklon 2%, kot npr. naklonske plošče Knauf insulation. Streha bo zaključena s strešnimi pvc trakovi in zaščitnim slojem iz prodca.
Skupaj z vsemi pomožnimi, pripravljalnimi in zaključnimi deli in odri ter vsemi potrebnimi horizontalnimi in vertikalnimi transporti</t>
  </si>
  <si>
    <t xml:space="preserve">Kompletna dobava in vgradnja predpražnika dim. 200 x 150 cm kot npr. EMCO, s predhodno vgradnjo RF okvirja v tlak, z vsemi zaključki, z vsemi pomožnimi, pripravljalnimi in zaključnimi deli ter vsemi potrebnimi horizontalnimi in vertikalnimi transporti. </t>
  </si>
  <si>
    <t>Izbrani izvajalec pripravi delavniške načrte iz katerih bo razvidna točna količina (kg) jeklene konstrukcije.
Delavniške načrte potrdi in odobri odgovorni projektant gradbenih konstrukcij!</t>
  </si>
  <si>
    <r>
      <t xml:space="preserve">Kompletna izdelava, dobava in montaža </t>
    </r>
    <r>
      <rPr>
        <u/>
        <sz val="10"/>
        <rFont val="Arial Narrow"/>
        <family val="2"/>
        <charset val="238"/>
      </rPr>
      <t>jeklene nosilne konstrukcije mansarde</t>
    </r>
    <r>
      <rPr>
        <sz val="10"/>
        <rFont val="Arial Narrow"/>
        <family val="2"/>
      </rPr>
      <t xml:space="preserve"> - jekleni profil, z vsem potrebnim spojnim in pritrdilnim materialom. Vsi jekleni elementi osnovno protikorozijsko zaščiteni. Obračun po kg vgrajenega materiala.  Vključno z vsemi pomožnimi, pripravljalnimi in zaključnimi deli ter  vsemi  potrebnimi horizontalnimi in vertikalnimi transporti. V ceni upoštevati morebitno uporabo avtodvigala!</t>
    </r>
  </si>
  <si>
    <t>Kvaliteta jekla S355, JR; Kvaliteta vijakov 8.8</t>
  </si>
  <si>
    <t>Konstrukcija iz vroče valjanih HEA jeklenih profilov.</t>
  </si>
  <si>
    <r>
      <t xml:space="preserve">Kompletna izdelava, dobava in montaža </t>
    </r>
    <r>
      <rPr>
        <u/>
        <sz val="10"/>
        <rFont val="Arial Narrow"/>
        <family val="2"/>
        <charset val="238"/>
      </rPr>
      <t>jeklene nosilne konstrukcije pod ploščo mansarde</t>
    </r>
    <r>
      <rPr>
        <sz val="10"/>
        <rFont val="Arial Narrow"/>
        <family val="2"/>
      </rPr>
      <t xml:space="preserve"> - jekleni profil, z vsem potrebnim spojnim in pritrdilnim materialom. Vsi jekleni elementi osnovno protikorozijsko zaščiteni. Obračun po kg vgrajenega materiala.  Vključno z vsemi pomožnimi, pripravljalnimi in zaključnimi deli ter  vsemi  potrebnimi horizontalnimi in vertikalnimi transporti. V ceni upoštevati morebitno uporabo avtodvigala!</t>
    </r>
  </si>
  <si>
    <t>Konstrukcija iz vroče valjanih HEB jeklenih profilov.</t>
  </si>
  <si>
    <t>B2.3</t>
  </si>
  <si>
    <t>B2.4</t>
  </si>
  <si>
    <t>Dobava in nanos epoksidne smole za zapirannje vlage v estrihu do 6 % po CM (karbidna) metodi:</t>
  </si>
  <si>
    <t>Šivanje vseh delovnih stikov; prečno in vzdolžno zarezovanje, vsravljanje kovinskih moznikov in zalivanje z epoksidno smolo:</t>
  </si>
  <si>
    <t>Priprava podlage - brušenje in sesanje strojnega estriha, nanos predpremaza, vlivanje samorazlivne izravnalne mase do debeline 4 mm (nanos disperzijskega predpremaza kot npr.Schönox SHP, izravnava podlage z cement polimerno izravnalno maso kot npr. Schönox ZM (zahteva DIN EN 13813 C30/F6; tlačna trdnost min. 30N/mm2, upogibna trdnost min. 6N/mm2 )</t>
  </si>
  <si>
    <t>B5.</t>
  </si>
  <si>
    <t>Izdelava prednamaza z emulzijo, dvakratno kitanje in brušenje sten ter min. 2 x oplesk s poldisperzijsko barvo;  kompletno po predpisih in navodilih proizvajalca, z vsemi pomožnimi deli, odri in transporti.</t>
  </si>
  <si>
    <r>
      <t xml:space="preserve">Kompletna izvedba izravnave </t>
    </r>
    <r>
      <rPr>
        <u/>
        <sz val="10"/>
        <rFont val="Arial Narrow"/>
        <family val="2"/>
      </rPr>
      <t>AB stropa,</t>
    </r>
    <r>
      <rPr>
        <sz val="10"/>
        <rFont val="Arial Narrow"/>
        <family val="2"/>
      </rPr>
      <t xml:space="preserve"> z osnovnim ometom z npr. Jubizol lepilna malta, armirano z armaturno mrežico 145 g/m2, vključno z izvedbo premaza z Unigrund, finalni sloj npr. Jub fini omet granulacije 1,0 mm, z vsemi potrebnimi odri in transporti ter z vsemi potrebnimi pomožnimi deli. Omet sten višine do 5,00 m </t>
    </r>
  </si>
  <si>
    <t>A5.35</t>
  </si>
  <si>
    <t>Izdelava prednamaza z emulzijo, dvakratno kitanje in brušenje ometanih stropov  ter min. 2 x oplesk s poldisperzijsko barvo;  kompletno po predpisih in navodilih proizvajalca, z vsemi pomožnimi deli, odri in transporti.</t>
  </si>
  <si>
    <t>Armstrong Sahara, 60x60 cm, robni detajl Tegular</t>
  </si>
  <si>
    <t>Dobava in montaža akustičnega spuščenega stropa Armstrong, izgrajenega iz enonivojske kovinske konstrukcije iz glavnih ter prečnih Armstrong TL2 24 mm profilov, obešenih v primarni strop z obešali za spuščanje do 0,5 m. V konstrukcijo so vložene ali vpete snemljive mineralne plošče Armstrong Sahara Tegular dim. 600 x 600 mm, bele barve, z pogloblenim robom in vidnim T profilom. Ob steni bo zaključni profil BPT1924HD - 19/24 mm. Koeficient absorbcije zvoka: 0,60; vrednost izolativnosti zvoka: 34 dB.Sistem stropnih plošč in podkonstrukcije naj ima vsaj 30 letno sistemsko garancijo proti povesu, kar bi bila lahko posledica napak v materialu ali proizvodnemu procesu. Kot npr.: Armstrong Sahara Tegular 600x600x15 s pripadojočo sistemsko podkonstrukcijo Prelude 24 TL2 GW. Višino stropa in način polaganja po navodilih projektanta.</t>
  </si>
  <si>
    <t>Armstrong Orcal 60x60 cm, robni detajl Clip In</t>
  </si>
  <si>
    <t>Dobava in montaža spuščenega stropa kot npr. Armstrong , narejenega iz dvonivojske kovinske konstrukcije iz glavnih U BPM 300100 ter prečnih profilov DP12 BPM 311022, obešenih v primarni strop s togimi obešali za spuščanje do 0,6 m. V konstrukcijo so vpete snemljive kovinske plošče kot npr. Armstrong Orcal QClip-In F Plain dim. 600 x 600 mm, bele barve RAL9010, z nevidnim zaskočnim profilom. Ob steni bo zaključni profil BPM 215013 z vzmetnimi zagozdami BPM311081. Stropne plošče so demontažne ter omogočajo redno čiščenje. Sistemska garancija plošč in podkonstrukcije je 30 let za napake, ki bi nastave kot posledica napak v proizvodnem procesu proizvajalca. Kot npr. Armstrong Clip In Plain .</t>
  </si>
  <si>
    <t>Gladek
Dobava in montaža spuščenega stropa kot npr. Armstrong , narejenega iz dvonivojske kovinske konstrukcije iz glavnih U BPM 300100 ter prečnih profilov DP12 BPM 311022, obešenih v primarni strop s togimi obešali za spuščanje do 0,6 m. V konstrukcijo so vpete snemljive kovinske plošče kot npr. Armstrong Orcal QClip-In F Plain dim. 600 x 600 mm, bele barve RAL9010, z nevidnim zaskočnim profilom. Ob steni bo zaključni profil BPM 215013 z vzmetnimi zagozdami BPM311081. Stropne plošče so demontažne ter omogočajo redno čiščenje. Sistemska garancija plošč in podkonstrukcije je 30 let za napake, ki bi nastave kot posledica napak v proizvodnem procesu proizvajalca. Kot npr. Armstrong Clip In Plain .</t>
  </si>
  <si>
    <t>Perforiran
Dobava in montaža spuščenega stropa kot npr. Armstrong , narejenega iz dvonivojske kovinske konstrukcije iz glavnih U BPM 300100 ter prečnih profilov DP12 BPM 311022, obešenih v primarni strop s togimi obešali za spuščanje do 0,6 m. V konstrukcijo so vpete snemljive kovinske plošče kot npr. Armstrong Orcal QClip-In F Plain dim. 600 x 600 mm, bele barve RAL9010, z nevidnim zaskočnim profilom. Ob steni bo zaključni profil BPM 215013 z vzmetnimi zagozdami BPM311081. Stropne plošče so demontažne ter omogočajo redno čiščenje. Sistemska garancija plošč in podkonstrukcije je 30 let za napake, ki bi nastave kot posledica napak v proizvodnem procesu proizvajalca. Kot npr. Armstrong Clip In Plain .</t>
  </si>
  <si>
    <t>Armstrong Metal Buffles VP500</t>
  </si>
  <si>
    <t xml:space="preserve">Dobava in montaža vertikalnik akustičnih kovinskih panelov Metal Buffeles VP 500, nominalne dimenzije 3000x200x30  elektrostatično prašno barvane modre barve  , ravne oblike s tipskim priborom za obešanje. Polnilo je iz steklene volne (25kg/m3) z črnim filcem na obeh straneh. Microperforacija Rd 1522. Paneli se polagajo osno na 200mm razmak.Paneli so obešeni preko sistemske primarne podkonstrukcije iz U profilom (BPM300100) Sistemska garancija plošč in podkonstrukcije je 30 let za napake, ki bi nastave kot posledica napak v proizvodnem procesu proizvajalca. Kot npr. Armstrong Buffles VP 500 </t>
  </si>
  <si>
    <t>Armstrong Sahara, 120x30/60x60 cm, robni detajl  Microlook</t>
  </si>
  <si>
    <t>Dobava in montaža akustičnega spuščenega stropa Armstrong, izgrajenega iz enonivojske kovinske konstrukcije iz glavnih ter prečnih Armstrong  Prelude 15TL  mm  hmr43 profilov v Global white barvi, obešenih v primarni strop z obešali za spuščanje do 0,5 m. V konstrukcijo so vložene ali vpete snemljive mineralne plošče Armstrong Sahara Microlook dim. 600 x 600x¸15 mm, GW barve, z poglobljenim robom in vidnim T profilom. Ob steni bo zaključni profil BPT1924HD - 19/24 mm . Koeficient absorbcije po EN ISO 354/11654 1 zvoka: 0,60; vrednost izolativnosti zvoka: 34 dB po EN ISO 10848-2&amp; EN ISO 717-1.Mineralne plošče naj imajo 45 % delež reciklatov po ISO 14021, 0dboj svetlobe po standardu EN ISO 7724-2 &amp; 3 naj bo več kot 85%. Sistem stropnih plošč in podkonstrukcije naj ima 30 letno sistemsko garancijo proti povesu, kar bi lahko bila posledica napak v proizvodonem procesu proizvajalca. Kriterij za primerjavo: Izdelek mora ustrezati, vsem vizualnim in tehničnim karekteristikam lastnostim. Kot npr. Armstrong Sahara microlook 600x600x15mm s pripadajočo podkonstrukcijo Prelude 15 TL GW.</t>
  </si>
  <si>
    <t>300x1200</t>
  </si>
  <si>
    <t>600x600</t>
  </si>
  <si>
    <t>Kompletna dobava in montaža: kovinski strop; skupaj z vsemi pomožnimi, pripravljalnimi in zaključnimi deli in odri ter vsemi potrebnimi horizontalnimi in vertikalnimi transporti</t>
  </si>
  <si>
    <t>Kompletna izvedba obloge instalacij (zapiranje instalacij), kovinska podkonstrukcija, dvoslojna obloga z mavčnimi ploščami d = 12,5 mm, bandažirano v kvaliteti K2, višina stene do 5,00 m, vključno  z  vsemi  potrebnimi  odri  in  prenosi ter transporti.</t>
  </si>
  <si>
    <t>Kompletna izvedbe montažne notranje stene v obstoječem objektu 2. nadstropje (nad staro šolo), bandažirano v kvaliteti K2, višina stene do 5,00 m, vključno  z  vsemi  potrebnimi  odri  in  prenosi ter transporti.</t>
  </si>
  <si>
    <t xml:space="preserve">Stena R/EI90 </t>
  </si>
  <si>
    <t xml:space="preserve"> - MK obloga Fireboard 40mm (dvoslojno)</t>
  </si>
  <si>
    <t xml:space="preserve"> - podkonstrukcija</t>
  </si>
  <si>
    <t xml:space="preserve"> -MK obloga 40mm (dvoslojno)</t>
  </si>
  <si>
    <t>Kompletna izvedbe montažne zunanje stene v obstoječem objektu 2. nadstropje (nad staro šolo), bandažirano v kvaliteti K2, višina stene do 5,00 m, vključno  z  vsemi  potrebnimi  odri  in  prenosi ter transporti.</t>
  </si>
  <si>
    <t xml:space="preserve"> - MK obloga 40mm (dvoslojno)</t>
  </si>
  <si>
    <t xml:space="preserve"> - OSB plosca 15mm</t>
  </si>
  <si>
    <t xml:space="preserve"> - lesena okvirna konstrukcija 160mm</t>
  </si>
  <si>
    <t xml:space="preserve"> - toplotna izolacija med konstrukcijo 16mm</t>
  </si>
  <si>
    <t xml:space="preserve"> - MK plosca vidiwall 40mm (dvoslojno)</t>
  </si>
  <si>
    <t>Kompletna dobava in montaža MAX kompozitne stene - sanitarne stene, v sklopu stene vrata z metuljčkom, stene višine 200 cm, 10 cm dvignjeno od tal, vključno  s pritrdilnim materialom, z  vsemi  potrebnimi  odri  in  prenosi ter transporti.</t>
  </si>
  <si>
    <t>B7.12</t>
  </si>
  <si>
    <t>B7.13</t>
  </si>
  <si>
    <t>B7.14</t>
  </si>
  <si>
    <t>B7.15</t>
  </si>
  <si>
    <t>B7.16</t>
  </si>
  <si>
    <t>B7.17</t>
  </si>
  <si>
    <t>B7.18</t>
  </si>
  <si>
    <t>B7.19</t>
  </si>
  <si>
    <t>DVIGALO</t>
  </si>
  <si>
    <t>SKUPAJ DVIGALO</t>
  </si>
  <si>
    <t>B/10.0</t>
  </si>
  <si>
    <t>B10.1</t>
  </si>
  <si>
    <t>B10.2</t>
  </si>
  <si>
    <t>B10.3</t>
  </si>
  <si>
    <t>B10.4</t>
  </si>
  <si>
    <t>B10.0</t>
  </si>
  <si>
    <t>B/3.0</t>
  </si>
  <si>
    <t>B3.1</t>
  </si>
  <si>
    <t xml:space="preserve">SISTEM UPRAVLJANJA:
• mikroprocesor SIMPLEX 1KS - zbirno krmiljenje v obe smeri 
• govorna povezava iz kabine (varnostni sistem omogoča avtomatični telefonski klic v sili iz kabine na 4 prej programirane tel. številke)
• avtomatska evakuacija potnikov v najbližjo postajo s pomočjo lastnih baterij v primeru izpada elektrike
• mehanska tipkala, prilagojena številu postaj
• signal za preobremenitev
• tipka za odpiranje vrat
• tipka za alarm
• Braillova pisava 
</t>
  </si>
  <si>
    <t xml:space="preserve">SIGNALIZACIJA:
v kabini: 
prikazovalnik položaja kabine in smeri nadaljnje vožnje, gong
v glavni postaji:  
prikazovalnik položaja kabine in smeri nadaljnje vožnje, gong
v ostalih postajah:  
prikazovalnik položaja kabine in smeri nadaljnje vožnje, gong
</t>
  </si>
  <si>
    <t xml:space="preserve">KABINA:
• stene kabine iz visoko kakovostnega laminata_barva po izboru iz kataloga_tip kabine Santa Cruz
• strop iz svetlo sive plastificirane pločevine
• raven inox ročaj z zaobljenimi robovi na zadnji steni in stranski steni
• ogledalo na zadnji steni po vsej višini_širine 60 cm
• tla iz naravne pegaste nedrseče gume_barva po izboru iz kataloga
• LED razsvetljava v kabini, tip bracket
</t>
  </si>
  <si>
    <t xml:space="preserve">Dimenzije: širina 1200 mm, dolžina 1400 mm, višina 2139 mm
Število vhodov: 4, prehodna kabina
Zaščita vhoda: svetlobna zavesa 
</t>
  </si>
  <si>
    <t>STROJNICA:  Brez strojnice - pogonski stroj zgoraj v jašku dvigala.
ELEKTRIČNA NAPETOST:  3 x 400V / 230V, 50 Hz
Vključeno v ceno:  
• razsvetljava jaška
• lestev za dostop v jašek
• montaža brez gradbenega odra v jašku
• ploščice in napisi
• vsa varnostna in končna stikala</t>
  </si>
  <si>
    <t xml:space="preserve">JAŠEK DVIGALA : 
dimenzije: širina 1650 mm, globina 1750 mm 
glava jaška:  3600 mm ( min. ) 
jama jaška:   1060 mm </t>
  </si>
  <si>
    <t>Dobava in vgradnja osebnega dvigala:
Naprava, dobava in montaža dvigala za izboljšanje komunikacije v objektu ter prilagoditev ustreznosti kabine dvigala invalidom. Dvigalo kot npr. ali enakovredno: Schindler S3300 , v sestavi: 
Standard EN 81-20, EN 81-50, EN 81-73
NOSILNOST  630 kg ali 8 oseb
HITROST 0,63 m/s
SISTEM POGONA  Električni, ACVF- frekvenčno reguliran brez reduktorja
višina jaška 14.83 m
ŠTEV. POSTAJ  4</t>
  </si>
  <si>
    <t>Vsa okna imajo zunaj žaluzijo, notri rolo.</t>
  </si>
  <si>
    <t>OPIS ZA OKNA
PVC okna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t>
  </si>
  <si>
    <t xml:space="preserve">OPIS ZA VRATA
Ognjevarna vrata iz lesa (z nadsvetlobo in/ali obsvetlobo) kot npr. požarna vrata EI30-panik-EN1125, Nagode
Krilo in okvir vrat sta izdelana iz lesa, ki ima v notranjosti profila posebno ognjevarno polnilo ter posebna ognjevarna tesnila in stekla. Vrata morajo zadržati ogenj do 30 minut.
Krilo poravnano s podbojem!
EI30 – Požarna vrata EI30 preprečujejo prehod dima in ognja ter toplote vsaj 30 minut, če se temperatura požara v odvisnosti od časa povečuje po standardni krivulji požara.
</t>
  </si>
  <si>
    <t>OPIS ZA VRATA
PVC vrata iz plastičnih profilov
Visoka toplotno in zvočna izolativnost. Izolativnost PVC vrat z zračnimi komorami, ki se nahajajo med podkonstrukcijo in PVC oblogo vratnih profilov. Vsa vrata imajo dvojno tesnjenje, na spodnjem delu vrtnega krila pa ščetko iz umetne mase, ki še dodatno tesni.
Varnostna zaščita in visoka stopnja varnosti. MIK PVC vrata so opremljena s kakovostnim okovjem, ki predvideva 5-kratno zaklepanje, ključavnica pa je opremljena s protivlomno rozeto kljuke.
PVC vrata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t>
  </si>
  <si>
    <t>190/220 cm</t>
  </si>
  <si>
    <t>200/220 cm</t>
  </si>
  <si>
    <t>ŠK.NV.2</t>
  </si>
  <si>
    <t>335/220 cm</t>
  </si>
  <si>
    <t>ŠK.NV.4</t>
  </si>
  <si>
    <t>ŠK.NPV.1-E30-SC</t>
  </si>
  <si>
    <t>ŠK.NPV.2-EI30-SC</t>
  </si>
  <si>
    <t>ŠK.NPV.3-EI30-SC</t>
  </si>
  <si>
    <t>ŠK.NPV.4-EI30-SC</t>
  </si>
  <si>
    <t>ŠK.NPV.5-EI30-SC</t>
  </si>
  <si>
    <t>70/220 cm</t>
  </si>
  <si>
    <t>ŠK.NPV.6-EI30-SC</t>
  </si>
  <si>
    <t>ŠK.ZV.1 - zunanja vrata - PVC</t>
  </si>
  <si>
    <t>ŠK.NV.1 - notranja vrata les</t>
  </si>
  <si>
    <t>ŠK.NV.3 - lesena zastekljena pregradna stena z vrati</t>
  </si>
  <si>
    <t>PRITLIČJE</t>
  </si>
  <si>
    <t>ŠP.ZO.1</t>
  </si>
  <si>
    <t>80/260 cm</t>
  </si>
  <si>
    <t>260/260 cm</t>
  </si>
  <si>
    <t>200/260 cm</t>
  </si>
  <si>
    <t>ŠP.ZO.5</t>
  </si>
  <si>
    <t>200/80 cm</t>
  </si>
  <si>
    <t>ŠP.ZO.6</t>
  </si>
  <si>
    <t>80/80 cm</t>
  </si>
  <si>
    <t>ŠP.ZO.7</t>
  </si>
  <si>
    <t>200/160 cm</t>
  </si>
  <si>
    <t>ŠP.ZO.8</t>
  </si>
  <si>
    <t>100/160 cm</t>
  </si>
  <si>
    <t>ŠP.ZO.9</t>
  </si>
  <si>
    <t>120/160 cm</t>
  </si>
  <si>
    <t>ŠP.ZO.10</t>
  </si>
  <si>
    <t>260/160 cm</t>
  </si>
  <si>
    <t>ŠP.ZO.11</t>
  </si>
  <si>
    <t>196/260 cm</t>
  </si>
  <si>
    <t>ŠP.ZO.12</t>
  </si>
  <si>
    <t>ŠP.ZO.13</t>
  </si>
  <si>
    <t>230/160 cm</t>
  </si>
  <si>
    <t>ŠP.ZO.14</t>
  </si>
  <si>
    <t>140/160 cm</t>
  </si>
  <si>
    <t>ŠP.ZO.15</t>
  </si>
  <si>
    <t>220/160 cm</t>
  </si>
  <si>
    <t>ŠP.ZO.17</t>
  </si>
  <si>
    <t>180/160 cm</t>
  </si>
  <si>
    <t>ŠP.ZO.2 dovod zraka, odpiranje min. 60°</t>
  </si>
  <si>
    <t>ŠP.ZO.3 dovod zraka, odpiranje min. 60°</t>
  </si>
  <si>
    <t>ŠP.ZO.4 dovod zraka, odpiranje min. 60°</t>
  </si>
  <si>
    <t>ŠP.ZO.16 dovod zraka, odpiranje min. 60°</t>
  </si>
  <si>
    <t>Notranja okna:</t>
  </si>
  <si>
    <t>Zunanja okna:</t>
  </si>
  <si>
    <t>ŠP.NO1</t>
  </si>
  <si>
    <t>520/260cm</t>
  </si>
  <si>
    <t>Zunanja vrata:</t>
  </si>
  <si>
    <t>ŠP.ZV.1</t>
  </si>
  <si>
    <t>270/260 cm</t>
  </si>
  <si>
    <t>ŠP.ZV.2</t>
  </si>
  <si>
    <t>250/260 cm</t>
  </si>
  <si>
    <t>ŠP.ZV.3</t>
  </si>
  <si>
    <t>189/260 cm</t>
  </si>
  <si>
    <t>ŠP.ZV.4</t>
  </si>
  <si>
    <t>320/260 cm</t>
  </si>
  <si>
    <t>ŠP.ZV.5</t>
  </si>
  <si>
    <t>110/260cm</t>
  </si>
  <si>
    <t>ŠP.ZV.6</t>
  </si>
  <si>
    <t>100/260 cm</t>
  </si>
  <si>
    <t>Notranja vrata:</t>
  </si>
  <si>
    <t>ŠP.NV.1</t>
  </si>
  <si>
    <t>270/260cm</t>
  </si>
  <si>
    <t>ŠP.NV.2</t>
  </si>
  <si>
    <t>ŠP.NV.3</t>
  </si>
  <si>
    <t>ŠP.NV.4</t>
  </si>
  <si>
    <t>150/260 cm</t>
  </si>
  <si>
    <t>ŠP.NV.5</t>
  </si>
  <si>
    <t>ŠP.NV.6</t>
  </si>
  <si>
    <t>100/220cm</t>
  </si>
  <si>
    <t>ŠP.NV.7</t>
  </si>
  <si>
    <t>250/220cm</t>
  </si>
  <si>
    <t>ŠP.NV.8</t>
  </si>
  <si>
    <t>80/220 cm</t>
  </si>
  <si>
    <t>ŠP.NV.9</t>
  </si>
  <si>
    <t>Požarna vrata:</t>
  </si>
  <si>
    <t>ŠP.NPV.1</t>
  </si>
  <si>
    <t>ŠP.NPV.2</t>
  </si>
  <si>
    <t>150/260cm</t>
  </si>
  <si>
    <t>ŠP.NPV.3</t>
  </si>
  <si>
    <t>320/260cm</t>
  </si>
  <si>
    <t>ŠP.NPV.4</t>
  </si>
  <si>
    <t>325/260cm</t>
  </si>
  <si>
    <t>ŠP.NPV.5</t>
  </si>
  <si>
    <t>315/260cm</t>
  </si>
  <si>
    <t>ŠP.NPV.6</t>
  </si>
  <si>
    <t>270/220cm</t>
  </si>
  <si>
    <t>ŠP.NPV.7</t>
  </si>
  <si>
    <t>ŠP.NPS.1</t>
  </si>
  <si>
    <t>513/260cm</t>
  </si>
  <si>
    <t>ŠP.NRS.1</t>
  </si>
  <si>
    <t>565/127cm</t>
  </si>
  <si>
    <t>ŠP.NRS.2</t>
  </si>
  <si>
    <t>200/227cm</t>
  </si>
  <si>
    <t>ŠP.SPS.1</t>
  </si>
  <si>
    <t>189+123/210cm</t>
  </si>
  <si>
    <t>ŠP.SPS.2</t>
  </si>
  <si>
    <t>ŠP.SPS.3</t>
  </si>
  <si>
    <t>70/210cm</t>
  </si>
  <si>
    <t>I. NADSTROPJE</t>
  </si>
  <si>
    <t>ŠE1.ZO.1</t>
  </si>
  <si>
    <t>260/160cm</t>
  </si>
  <si>
    <t>ŠE1.ZO.2</t>
  </si>
  <si>
    <t>80/160cm</t>
  </si>
  <si>
    <t>ŠE1.ZO.3</t>
  </si>
  <si>
    <t>200/160cm</t>
  </si>
  <si>
    <t>ŠE1.ZO.4</t>
  </si>
  <si>
    <t>230/160m</t>
  </si>
  <si>
    <t>ŠE1.ZO.5</t>
  </si>
  <si>
    <t>100/160cm</t>
  </si>
  <si>
    <t>ŠE1.ZO.6</t>
  </si>
  <si>
    <t>160/160cm</t>
  </si>
  <si>
    <t>ŠE1.ZO.7</t>
  </si>
  <si>
    <t>410/160cm</t>
  </si>
  <si>
    <t>ŠE1.ZO.8</t>
  </si>
  <si>
    <t>ŠE1.ZO.9</t>
  </si>
  <si>
    <t>180/160cm</t>
  </si>
  <si>
    <t>ŠE1.ZO.10</t>
  </si>
  <si>
    <t>440/160cm</t>
  </si>
  <si>
    <t>ŠE1.ZO.11</t>
  </si>
  <si>
    <t>ŠE1.ZO.12</t>
  </si>
  <si>
    <t>80/80cm</t>
  </si>
  <si>
    <t>ŠE1.NV.1</t>
  </si>
  <si>
    <t>90/220cm</t>
  </si>
  <si>
    <t>ŠE1.NV.2</t>
  </si>
  <si>
    <t>ŠE1.NV.3</t>
  </si>
  <si>
    <t>180/220cm</t>
  </si>
  <si>
    <t>ŠE1.NV.4</t>
  </si>
  <si>
    <t>70/220cm</t>
  </si>
  <si>
    <t>ŠE1.NPV.1</t>
  </si>
  <si>
    <t>ŠE1.NPV.2</t>
  </si>
  <si>
    <t>ŠE1.NPV.3</t>
  </si>
  <si>
    <t>ŠE1.NPV.4</t>
  </si>
  <si>
    <t>ŠE1.NPV.5</t>
  </si>
  <si>
    <t>ŠE1.SPS.1</t>
  </si>
  <si>
    <t>ŠE1.SPS.2</t>
  </si>
  <si>
    <t>ŠE1.SPS.3</t>
  </si>
  <si>
    <t>ŠE1.SPS.4</t>
  </si>
  <si>
    <t>190+123/210CM</t>
  </si>
  <si>
    <t>285+123+123/210cm</t>
  </si>
  <si>
    <t>143+197/210cm</t>
  </si>
  <si>
    <t>II. NADSTROPJE</t>
  </si>
  <si>
    <t>Zunanja okna</t>
  </si>
  <si>
    <t>ŠE2.ZO.1</t>
  </si>
  <si>
    <t>260/150cm</t>
  </si>
  <si>
    <t>ŠE2.ZO.2</t>
  </si>
  <si>
    <t>80/150</t>
  </si>
  <si>
    <t>ŠE2.ZO.3</t>
  </si>
  <si>
    <t>200/150</t>
  </si>
  <si>
    <t>ŠE2.ZO.4</t>
  </si>
  <si>
    <t>230/150cm</t>
  </si>
  <si>
    <t>ŠE2.ZO.5</t>
  </si>
  <si>
    <t>100/150cm</t>
  </si>
  <si>
    <t>ŠE2.ZO.6</t>
  </si>
  <si>
    <t>160/150cm</t>
  </si>
  <si>
    <t>ŠE2.ZO.7</t>
  </si>
  <si>
    <t>410/150cm</t>
  </si>
  <si>
    <t>ŠE2.ZO.8</t>
  </si>
  <si>
    <t>ŠE2.ZO.9</t>
  </si>
  <si>
    <t>180/150cm</t>
  </si>
  <si>
    <t>ŠE2.ZO.10</t>
  </si>
  <si>
    <t>440/150cm</t>
  </si>
  <si>
    <t>ŠE2.ZO.11</t>
  </si>
  <si>
    <t>ŠE2.ZO.12</t>
  </si>
  <si>
    <t>ŠE2.ZO.13</t>
  </si>
  <si>
    <t>320/742cm</t>
  </si>
  <si>
    <t>ŠE2.NV.1</t>
  </si>
  <si>
    <t>ŠE2.NV.2</t>
  </si>
  <si>
    <t>ŠE2.NV.3</t>
  </si>
  <si>
    <t>ŠE2.NPV.1</t>
  </si>
  <si>
    <t>ŠE2.NPV.2</t>
  </si>
  <si>
    <t>ŠE2.NPV.3</t>
  </si>
  <si>
    <t>ŠE2.NPV.4</t>
  </si>
  <si>
    <t>ŠE2.NPV.5</t>
  </si>
  <si>
    <t>ŠE2.NPV.6</t>
  </si>
  <si>
    <t>ŠE2.NPV.7</t>
  </si>
  <si>
    <t>ŠE2.NPV.8</t>
  </si>
  <si>
    <t>►ab talna plošča nadstreška</t>
  </si>
  <si>
    <t>A3.14</t>
  </si>
  <si>
    <t>Izdelava opaža roba ab talne plošče nadstreška, višine do 20 cm, skupaj s potrebnim opiranjem; opaženje, razopaženje, čiščenje in zlaganjem po konačnih delih</t>
  </si>
  <si>
    <t>A4.17</t>
  </si>
  <si>
    <t xml:space="preserve">Dobava  in vgradnja peskolova b.c. Φ 60, LTŽ  pokrov,  vključno  z izdelavo in obdelavo priključkov in dna </t>
  </si>
  <si>
    <t>IBITOL in polno varjena vertikalna HI, 
npr. IZOELAST P4 PLUS</t>
  </si>
  <si>
    <t>vertikalna HI, npr. IZOELAST REFLEX P4 PLUS,
točkovno varjen trak, posip obrnjen proti betonu,
na višini +0,50 začasno mehansko obešen,</t>
  </si>
  <si>
    <t>Vgradnja hidroizolacije proti talni vlagi po celotni horizontalni površini, bitumenski trakovi iz oksidiranega bitumna, IZOELAST P4 PLUS, delno-točkovno privarjen na podlago, izdelava 10 cm preklopov v prečni in 15 cm v vzdolžni smeri.</t>
  </si>
  <si>
    <r>
      <t xml:space="preserve">Kompletna izvedba </t>
    </r>
    <r>
      <rPr>
        <i/>
        <u/>
        <sz val="10"/>
        <rFont val="Arial Narrow"/>
        <family val="2"/>
        <charset val="238"/>
      </rPr>
      <t>vertikalne hidroizolacije na stiku obstoječega in novega objekta</t>
    </r>
    <r>
      <rPr>
        <sz val="10"/>
        <rFont val="Arial Narrow"/>
        <family val="2"/>
      </rPr>
      <t xml:space="preserve"> z vsemi pomožnimi, pripravljalnimi in zaključnimi deli ter vsemi potrebnimi horizontalnimi in vertikalnimi transporti. Dela izvesti po navodilih proizvajalca. </t>
    </r>
  </si>
  <si>
    <t>Kompletna dobava in montaža zaključek HI, pocinkana pločevina d=0.6mm, r.š. 20 cm, po celi dolžini, vijačena v steno, z vsemi pomožnimi, pripravljalnimi in zaključnimi deli ter vsemi potrebnimi horizontalnimi in vertikalnimi transporti. Izvedba po detajlu</t>
  </si>
  <si>
    <t>A5.37</t>
  </si>
  <si>
    <t>A5.38</t>
  </si>
  <si>
    <t>A5.39</t>
  </si>
  <si>
    <t>Krpanke žaluzije na vseh oknih, razen v jedilnici v šoli!</t>
  </si>
  <si>
    <t>Na vseh oknih notri screen rolo senčila</t>
  </si>
  <si>
    <t>A3.15</t>
  </si>
  <si>
    <t>►ab dobetoniranje obstoječih stopnic zaradi novih višin etaž</t>
  </si>
  <si>
    <t>Kompletna dobava in polaganje talna keramika.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</si>
  <si>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c)</t>
  </si>
  <si>
    <t>d)</t>
  </si>
  <si>
    <t>ZERO GH30RB - KERAMIKA TALNA 30X30 (KLET ŠOLA)</t>
  </si>
  <si>
    <t>REM 36WL - KERAMIKA TALNA SANITARIJE 30X60 (ŠOLA)</t>
  </si>
  <si>
    <t>REM 36BL - KERAMIKA TALNA SANITARIJE 30X60 (ŠOLA)</t>
  </si>
  <si>
    <t>Kompletna dobava in polaganje talna keramika na zunanjiih površinah.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</si>
  <si>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REM RB60W RM  - ZUNANJA KERAMIKA (ŠOLA) 60x60 cm</t>
  </si>
  <si>
    <t>REM RB60TO RM  - ZUNANJA KERAMIKA (ŠOLA) 60x60 cm</t>
  </si>
  <si>
    <t>REM RB36W RM  - ZUNANJA KERAMIKA (ŠOLA) 30x30 cm</t>
  </si>
  <si>
    <t>REM RB36TO RM  - ZUNANJA KERAMIKA (ŠOLA) 30x30 cm</t>
  </si>
  <si>
    <t>REM RB36GB RM  - ZUNANJA KERAMIKA (ŠOLA) 30x30 cm</t>
  </si>
  <si>
    <t>REM 60WL - NOTRANJA TALNA KERAMIKA  60X60 (ŠOLA)</t>
  </si>
  <si>
    <t>REM 60TOL - NOTRANJA TALNA KERAMIKA 60X60 (ŠOLA)</t>
  </si>
  <si>
    <t>REM 60GBL - NOTRANJA TALNA KERAMIKA 60X60 (ŠOLA)</t>
  </si>
  <si>
    <t>REM 36WL - NOTRANJA TALNA KERAMIKA 30X60 (ŠOLA)</t>
  </si>
  <si>
    <t>REM 36TOL - NOTRANJA TALNA KERAMIKA 30X60 (ŠOLA)</t>
  </si>
  <si>
    <t>REM 36GBL - NOTRANJA TALNA KERAMIKA 30X60 (ŠOLA)</t>
  </si>
  <si>
    <t>e)</t>
  </si>
  <si>
    <t>f)</t>
  </si>
  <si>
    <t>g)</t>
  </si>
  <si>
    <t>h)</t>
  </si>
  <si>
    <t>i)</t>
  </si>
  <si>
    <t>REM 36WL KERAMIKA 30X60  (STOPNIŠČA (ŠOLA)</t>
  </si>
  <si>
    <t>nastopna plošča S60W KERAMIKA 30X60 STOPNIŠČA (ŠOLA)</t>
  </si>
  <si>
    <t>CREACON 45B KERAMIKA TALNA  45X45 ( KUHINJA)</t>
  </si>
  <si>
    <t>j)</t>
  </si>
  <si>
    <t>k)</t>
  </si>
  <si>
    <t>l)</t>
  </si>
  <si>
    <t>POP R</t>
  </si>
  <si>
    <t>POP W</t>
  </si>
  <si>
    <t xml:space="preserve"> POP F</t>
  </si>
  <si>
    <t>POP J</t>
  </si>
  <si>
    <t>KERAMIKA STENSKA SANITARIJE 12,5 X 33,3 (ŠOLA)</t>
  </si>
  <si>
    <t>B2.5</t>
  </si>
  <si>
    <r>
      <t xml:space="preserve">Kompletna izdelava, dobava in montaža </t>
    </r>
    <r>
      <rPr>
        <u/>
        <sz val="10"/>
        <rFont val="Arial Narrow"/>
        <family val="2"/>
        <charset val="238"/>
      </rPr>
      <t>jeklene nosilne konstrukcije zunanjega stopnišča</t>
    </r>
    <r>
      <rPr>
        <sz val="10"/>
        <rFont val="Arial Narrow"/>
        <family val="2"/>
      </rPr>
      <t xml:space="preserve"> - jekleni profil, z vsem potrebnim spojnim in pritrdilnim materialom. Z upoštevanjem podesta in ograje. Vsi jekleni elementi osnovno protikorozijsko zaščiteni. Obračun po kg vgrajenega materiala.  Vključno z vsemi pomožnimi, pripravljalnimi in zaključnimi deli ter  vsemi  potrebnimi horizontalnimi in vertikalnimi transporti. V ceni upoštevati morebitno uporabo avtodvigala!</t>
    </r>
  </si>
  <si>
    <t>Kompletna dobava in oblaganje špalet s toplotno izolacijo XPS deb. 3 cm, vključno z izvedbo armiranega zaključnega sloja, z vsemi pomožnimi, pripravljalnimi in zaključnimi deli in odri ter  vsemi  potrebnimi horizontalnimi in vertikalnimi transporti</t>
  </si>
  <si>
    <t>A5.36</t>
  </si>
  <si>
    <t>B6.4</t>
  </si>
  <si>
    <t>Izdelava prednamaza z emulzijo, dvakratno kitanje in brušenje ometane sten ter oplesk s pralno barvo;  kompletno po predpisih in navodilih proizvajalca, z vsemi pomožnimi deli, odri in transporti.</t>
  </si>
  <si>
    <t>Kompletna dobava in montaža fierebord požarne plošče EI90; skupaj z vsemi pomožnimi, pripravljalnimi in zaključnimi deli in odri ter vsemi potrebnimi horizontalnimi in vertikalnimi transporti</t>
  </si>
  <si>
    <t>B7.20</t>
  </si>
  <si>
    <t>Kompletna izvedbe montažne instalacijske stene, kovinska podkonstrukcija, obojestranska dvoslojna obloga z mavčnimi ploščami d = 12,5 mm, samonosna izolacija d = 100 mm, ocenjena zvočna izolativnost Rw = 53 dB, bandažirano v kvaliteti K2, višina stene do 5,00 m, vključno  z  vsemi  potrebnimi  odri  in  prenosi ter transporti.</t>
  </si>
  <si>
    <t>Kompletna izvedbe montažne predelne stene d = 150 mm, dvojna kovinska podkonstrukcija d = 2x 50 mm, obojestranska dvoslojna obloga z mavčnimi ploščami d = 12,5 mm, samonosna izolacija d = 100 mm, ocenjena zvočna izolativnost Rw = 53 dB, bandažirano v kvaliteti K2, višina stene do 5,00 m, vključno  z  vsemi  potrebnimi  odri  in  prenosi ter transporti.</t>
  </si>
  <si>
    <t>B7.21</t>
  </si>
  <si>
    <t>B1.15</t>
  </si>
  <si>
    <t>B1.16</t>
  </si>
  <si>
    <t>B1.17</t>
  </si>
  <si>
    <t>B1.18</t>
  </si>
  <si>
    <t>Dobava in montaža bitumenske folije Isola Schalungs bahn Xtra, debeline 0,8 mm. PP filc na obeh straneh, samolepilni spoji.Vgraditi po navodilih proizvajalca.</t>
  </si>
  <si>
    <t>Dobava in montaža dilatacije na žlebu na vsakih 12 tekočih metrov, vgraditi po navodilih proizvajalca.</t>
  </si>
  <si>
    <t>Doplačilo na obdelavo Prefalz trakov v žloti in na grebenih.</t>
  </si>
  <si>
    <t>Dobava in montaža strešne kritine iz kot npr. PREFALZ aluminijastih trakov v barvi, debeline 0,70 mm, širine 500 mm, enostransko plastificirane, kvalitete barve P.10 (spodnja stran transparentni zaščitni lak), kvaliteta zgibnega spoja H41, iz alu. legure AlMn1Mg0,5, H41, v PREFA standardnih barvah. Kritina v izvedbi z dvojnim pokončnim zgibom, vertikalni del zgiba je stožčast, tako da v spodnjem naležnem področju ostane dilatacijski razmak 3-5 mm. Pritrjevanje trakov s pomočjo nerjavnih fiksnih in pomičnih sider v skladu z normativom.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področju robov, slemena in spojev z vertikalnimi elementi je treba paziti na izvedbo z omogočenim dilatacijskim delovanjem. Obračun glede na izmeri na objektu</t>
  </si>
  <si>
    <t>Dobava in montaža kot npr.  PREFA perforirane alu mrežice za dovod zraka v podstrešje, krožne luknje Ø 5, barva kot osnovna pozicija, Razvite širine 120 mm.</t>
  </si>
  <si>
    <t>Dobava in montaža nosilnega traku za kot npr. Prefalz kritino iz aluminija, debeline 1,00 mm, razvite širine ca. 200 mm, po potrebi z zavihanim robom.</t>
  </si>
  <si>
    <t xml:space="preserve">Dobava in montaža kot npr.  PREFA dvojnega cevnega snegobrana, barve P.10 kot osnovna pozicija. Sestavljen je iz alu dvojnega nosilca snegolova za Prefalz, 2 alu cevi Ø 28 mm in lovilca ledu za Prefalz snegobran (2 kos na trak). </t>
  </si>
  <si>
    <t>Dobava in montaža kot npr.  PREFA enojnega cevnega snegobrana, barve P.10 kot osnovna pozicija. Sestavljen je iz alu enojnega nosilca snegolova za Prefalz, 1 alu cevi Ø 28 mm.</t>
  </si>
  <si>
    <t>Dobava in montaža obrobe za lepljenje okrog prezračevalne cevi za odduh (obrobo nalepiti med zgibe, s kot npr.  PREFA specialnim lepilom), vklj. z dobavo in montažo prezračevalne cevi, premera 100 mm. Vgraditi strokovno po navodilih proizvajalca.</t>
  </si>
  <si>
    <t>Dobava in montaža kot npr.  PREFA odtočne cevi, kvaliteta barve PP.99, premera 150 mm, vkl. S pripadajočimi objemkami in vijaki.</t>
  </si>
  <si>
    <t>Dobava in montaža kot npr.  PREFA visečih strešnih žlebov pravokotne oblike iz pločevine deb. 0,70 mm, razvite širine 400 mm, vključno s priključnimi kotlički, žlebnimi kljukami in vsem pritrdilnim materialom.</t>
  </si>
  <si>
    <t>Dobava in montaža tipskega prezračevalnega slemena JET iz kot npr.  PREFA dopolnilne pločevine, deb. 0,7 mm, barve in kvalitete materiala kot osnovna pozicija.</t>
  </si>
  <si>
    <t>Dobava in montaža odkapne pločevine iz kot npr.  PREFA dopolnilnega traku, deb. 0,7 mm, barve in kvalitete materiala kot osnovna pozicija, vkl. S pritrdilnim materialom. Razvite širine do 200mm.</t>
  </si>
  <si>
    <t xml:space="preserve">Dobava in montaža grebenskega slemenjaka kot npr.  PREFA iz dopolnilne pločevine, deb. 0,7 mm, barve in kvalitete materiala kot osnovna pozicija. </t>
  </si>
  <si>
    <t>Dobava in montaža varnostne žlote iz kot npr.  PREFA dopolnilne pločevine, deb. 0,7 mm, barve in kvaliteet materiala kot osnovna pozicija. Razvite širine do 500 mm.</t>
  </si>
  <si>
    <t>Dobava in montaža fasadne obloge iz kot npr. PREFALZ aluminijastih trakov v barvi, debeline 0,70 mm, širine 500 mm, enostransko plastificirane, kvalitete barve P.10 (spodnja stran transparentni zaščitni lak), kvaliteta zgibnega spoja H41, iz alu. legure AlMn1Mg0,5, H41, v PREFA standardnih barvah. Pritrjevanje trakov s pomočjo nerjavnih fiksnih in pomičnih sider v skladu z normativom.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ceni upoštevati potrebno podkonstrukcijo, vključno z vsemi pomožnimi, pripravljalnimi in zaključnimi deli ter  vsemi  potrebnimi horizontalnimi in vertikalnimi transporti</t>
  </si>
  <si>
    <t>DODATNA OPREMA VRAT:</t>
  </si>
  <si>
    <t>B3.2</t>
  </si>
  <si>
    <t>B3.3</t>
  </si>
  <si>
    <t>B3.4</t>
  </si>
  <si>
    <t>B3.5</t>
  </si>
  <si>
    <t>B36</t>
  </si>
  <si>
    <t>B3.7</t>
  </si>
  <si>
    <t>B3.8</t>
  </si>
  <si>
    <t>B3.9</t>
  </si>
  <si>
    <t>Dobava in montaža opreme vrat:</t>
  </si>
  <si>
    <t>Ključavnica kot naprimer GEZE IQ lock EL z nameščeno klasično kljuko. Skladno s stnadardom SIS EN 179 in zahtevami iz ŠPV.  Vezava na 12-24 V DC, poraba 80mA/24 V oz. 160mA/12V.</t>
  </si>
  <si>
    <t xml:space="preserve">Samozapiralo z drsno letvijo za enokrilna vrata širine do 1100mm kot naprimer GEZE TS 3000.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</si>
  <si>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 xml:space="preserve">Zapiralo vrat z elektrohidravličnim pridržanjem  (montaža na vratno krilo), za enokrilna vrata širine do 1100mm kot naprimer GEZE TS 5000 EFS,  opremljeno s funkcijo prostega nihanja  »Freeswing«.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</si>
  <si>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Sistem za simultano sistemsko pravilno odpiranje dvokrilnih vrat (ob odprtju pasivnega krila se odpre tudi aktivno krilo in s tem omogoči pravilno delovanje samozapiral za dvokrilna vrata in dopušča, da se vrata zaprejo v s pravilnim vrstnim redom. Kot naprimer GEZE CB Flex.</t>
  </si>
  <si>
    <t>Ostala oprema vrat. Anti panik mehanska ključavnica za dvokrilna vrata po standardu SIST EN 1125 z naletnim drogom. Pasivno krilo se avtomatsko zarigla, aktivno krilo pa se zapre preko jezička (zaklepanje ročno) z zuananje strani le pokončni drog ali bunka ter odpiranje preko ključa.</t>
  </si>
  <si>
    <t>Ostala oprema vrat. Anti panik mehanska ključavnica za enokrilna vrata po standardu SIST EN 1125 z naletnim drogom. Pasivno krilo se avtomatsko zarigla, aktivno krilo pa se zapre preko jezička (zaklepanje ročno) z zuananje strani le pokončni drog ali bunka ter odpiranje preko ključa.</t>
  </si>
  <si>
    <t>Drsni sistem za lesena/kovinska vrata širine 90cm, kot naprimer GEZE Levolan 60, stenska montaža</t>
  </si>
  <si>
    <t>B3.10</t>
  </si>
  <si>
    <t>Elektro ključavnica za vrata na bežalnih poteh kot naprimer GEZE  FTV 320, ki se namesti na horizontalno prečko aktivnega krila in drži zaklenjena tako aktivno, kot tudi pasivno krilo in se sprosti v primeru požara ali pritiska panik tipke na panik terminalu.</t>
  </si>
  <si>
    <t xml:space="preserve">Par samozapiral z drsno letvijo za dvokrilna vrata dimenzije do 2x1400mm. Z možnostjo nastavitve hitrosti, moči zapahovanja od 2-6 po EN 1154 (vizualni prikaz nastavitve moči zapahovanja na samozapiralu), končnega zapahovanja ter termo stabilnimi ventili.  Za lahkotno odpiranje vrat, do 40% zmanjšanje potrebne sile za odpiranje, kot naprimer GEZE TS 5000 ECline. </t>
  </si>
  <si>
    <t xml:space="preserve">Par samozapiral z drsno letvijo za dvokrilna vrata dimenzije do 2x1400mm. Z možnostjo nastavitve hitrosti, moči zapahovanja od 2-6 po EN 1154 (vizualni prikaz nastavitve moči zapahovanja na samozapiralu), končnega zapahovanja ter termo stabilnimi ventili.   Kot naprimer GEZE TS 5000 L z ISM drsno letvijo BG. </t>
  </si>
  <si>
    <t xml:space="preserve">Samozapiralo z drsno letvijo za enokrilna vrata širine do 1100mm kot naprimer GEZE TS 3000. Z možnostjo nastavitve moči zapiranja 1-4 po SIST EN 1154 ter hitrosti zapiranja in moči zapahovanja. Ventili za nastavitve so termostabilni. Z vstavkom v letev je možno doseči pridržanje vrat v odprtem položaju med 80° in 130° ter omejevanje kota odpiranja vrat. Montaža  na  nasprotno stran tečajev. Brez sistema za pridržanje, primerno tudi za požarna vrata. </t>
  </si>
  <si>
    <t>Obravnava izdelkov je izključno po shemi, v kateri so opisani vsi potrebni elementi za oceno, izdelavo, obdelavo (po izbiri arhitekta) in montažo. Vse mere je potrebno pred izdelavo kontrolirati na objektu. Vse odprtine so navedene z zidarskimi merami. Upoštevati je potrebno, da so vse odprtine obložene s 5cm toplotne izolacije. Okna in vrata so vgrajeno na zunanji rob AB stene. Profili oken morajo biti dovolj široki, da se lahko čez njih zaviha cca 4 cm toplotne izolacije. Zvočna izolacija: 39 dB.</t>
  </si>
  <si>
    <t>V pozicijah je potrebno upoštevati tudi:</t>
  </si>
  <si>
    <t xml:space="preserve"> - debelina zasteklitev mora ustrezati vel.zastekljenih polj,</t>
  </si>
  <si>
    <r>
      <t xml:space="preserve"> - troslojna zasteklitev z nizkoenergijskim nanosom in plinom (npr. Argon) med stekli. Zasteklitev s povečano zvočno izolacijo - stekla različnih debelin, zrakotesnost: razred 3 po SIST EN 12207, , Ug = 0,6 W/m2 K, Uw </t>
    </r>
    <r>
      <rPr>
        <sz val="9"/>
        <rFont val="Calibri"/>
        <family val="2"/>
        <charset val="238"/>
      </rPr>
      <t>≤0,9W/m2K,</t>
    </r>
  </si>
  <si>
    <t xml:space="preserve"> - drugi pomembni opisi so navedeni posebej,</t>
  </si>
  <si>
    <t xml:space="preserve"> - okovja so standardna, cilindrična ključavnica, kljuka z deljenim ščitom, nap.Lampič ali Dorma krom-mat ali enakovredno,</t>
  </si>
  <si>
    <t xml:space="preserve"> - vrata s povečano požarno odpornostjo, morajo imeti certifikat skladnosti, izdanega pri pristojni instituciji,</t>
  </si>
  <si>
    <t xml:space="preserve"> - samo vgradnjo prezračevalnih rešetk po načrtu strojnih instalacij, </t>
  </si>
  <si>
    <t xml:space="preserve"> - definirati tip PVC profilov</t>
  </si>
  <si>
    <t xml:space="preserve"> - barva lamel senčil in vodil krpank je po izbiri projektanta - nestandardna barva, izbor po RAL lestvici</t>
  </si>
  <si>
    <t>POŽARNOODPORNA  VRATA, OKNA</t>
  </si>
  <si>
    <t xml:space="preserve">Izdelava in montaža izdelka po izvedbi proizvajalca: 
suhomontažni kovinski okvir (kvalitetni jekleni ali ALU), krila (polna ali zastekljena s pož.odp.steklom EI 30), pož.odporna barvna obdelava v tonu kot ostala vrata; </t>
  </si>
  <si>
    <t xml:space="preserve"> - notranja lesena požarna vrata v kovinskem podboju</t>
  </si>
  <si>
    <t>Oprema vrat: 
- tećaji uležajeni, zaskočna (valjček) cilindr.ključavnica, vgrajeno samozapiralo (zaprt drsni mehanizem nad vrati, na dvokrilnih vratih z redoslednikom zapiranja kril); 
- znotraj "antipanic" okovje - prečni drog (po EN 1125; kvalitetno,estetsko zaobljeno); 
- zunaj kovinska kljuka zaobljene oblike, integrirana ključavnica - "enotni" ključ;</t>
  </si>
  <si>
    <t>- dodatno oprema: el.magnet pridržalec kril v okvirju (24V DC, z ožičenjem do el.omarice ob vratih, krmiljenje iz pož.centrale - tip el.zapirnih mehanizmov usklajen s projektom el.instalacij) - vse kvalitetno, kot npr. mehanizmi Dorma,Geze,Record,...; 
- ekspazijska tesnila v pripiri; 
Dobava skupaj z garancijo (certifikatom) za predpisano požarno odpornost.</t>
  </si>
  <si>
    <t>OKNA, OKENSKE STENE</t>
  </si>
  <si>
    <t>V ceni vseh okenskih elementov dodatno zajeti dobavo in vgradnjo:</t>
  </si>
  <si>
    <t xml:space="preserve">P/ zun. Al barvanih polic šir.do 30cm  (za zid 30cm s topl.izol.fasado 20cm) iz enotnega programa (tipske,profilne), ali barvane Al pl. min.deb.2mm; 
p/ notr.police šir.do 30cm lesene, z laminatno oblogo "postforming" (viš.čelnega roba min.5cm) </t>
  </si>
  <si>
    <t>Opomba: Pri vgradnji stavbnega pohištva je nujno upoštevati požarno študijo (zapirala, avtomatska odpiranja, evakuacijski drogovi,itd) tudi če v postavkah to ni posebej navedeno.</t>
  </si>
  <si>
    <t xml:space="preserve"> - zunanja senčila in vodila krpank,  po izbiri projektanta - nestandardna barva, izbor po RAL lestvici. Senčilo se odpira z ročico, ki je montirana ob rob okna, držalo na višini 120 cm od tal. Barvo senčil določi projektant. Kaseta senčila je nevidna, pod fasado. Vodila žaluzij postavljena ob rob fasade - vodila čim bolj neopazna. Med kaseto in okenskim profilom je dodatno 5 cm toplotne izolacije. 
 - notranji rolo, kot rolo senčilo tip INT 125, prosto viseče, platno tipa SCR3000, barva po izboru projektanta, prepustnost med 3-5%, vgradnja v pripravljeno kineto. </t>
  </si>
  <si>
    <t>Polaganje talne obloge; brušenje in sesanje položene izravnalne mase, montaža PVC talne obloge z lepljenjem na podlago po celotni površini s kvalitetnim vodno disperzijskim lepilom kot npr. Schönox Emiclassic, vroče varjenje spojev za doseganje vodne neprepustnosti.</t>
  </si>
  <si>
    <t>Dobava heterogene vinilne talne obloge skupne debeline 3 do 3,3mm na akustični peni kot npr. Gerflor Tarlay Taralay Impression &amp; uni comfort (izgled kot Herringbone, Habana ali Nest). Skupna debelina EN 428 3,0mm oz 3,3mm, debelina pohodnega sloja EN 429 ≥1mm iz čistega PVCja, ojačevalni sloj mrežica iz steklenih vlaken, skupna teža EN 430 2800-3260gr/m2, hrbtišče VHD – odlična zvočna in udarna absorbcija, klasifikacija EN 685 34-42, ognjevarnost EN 13 501-1 Cfl-s1, antistatičnost EN 1815 &lt; 2kV, odpornost površine EN 660.1 ≤ 0,08mm - razred T, zvočna absorbcija 16dB, permanentna antibakteriološka in antifungicidna obdelava Sanosol, UV obdelava pohodnega sloja Protecsol ( dodatno premazovanje v eksploataciji ni potrebno), 100% recycable.</t>
  </si>
  <si>
    <t>HODNIKI - 0765 Nest  Taupe</t>
  </si>
  <si>
    <t xml:space="preserve">UČILNICE - 0522 Habana Trinidad </t>
  </si>
  <si>
    <t xml:space="preserve">UČILNICE - 0724 Herringbone Chatain </t>
  </si>
  <si>
    <t>Izdelava stenskih zaokrožnic iz enakega materiala kot osnovni tlak vključno s podložnim PVC profilom radij 20mm višine 10cm vključno z izvedbo protiprašnega zaključka.</t>
  </si>
  <si>
    <t>CARTOON MIX 1, 2 (6 kosov = 1 x mix)</t>
  </si>
  <si>
    <t>B10.5</t>
  </si>
  <si>
    <t>B10.6</t>
  </si>
  <si>
    <t>B10.7</t>
  </si>
  <si>
    <t>B10.8</t>
  </si>
  <si>
    <t>Priprava dokumentacije za potrebe izdelave PID vključno z vsemi vrisanimi shemami, spremembami,. seznama z opisom sprememb 'ter predaja projektantskemu podjetju.</t>
  </si>
  <si>
    <t>Razna nepredvidena dela, ki se pojavijo pri izvedbi - obračun po opravljenem delu, s potrditvijo s strani nadzora. (% se določi po predhodnem dogovoru z investitorjem. Upošteva se % celotne investicije)</t>
  </si>
  <si>
    <t>%</t>
  </si>
  <si>
    <t>Pregled in potrditev delavniških risb  (cena ure po priporočilih IZS in ZAPS je 50EUR/uro)</t>
  </si>
  <si>
    <t>Priprava izjave projektanta v sklopu  Potrdila o zanesljivosti, z vsemi spremljajočimi in potrebnimi aktivnostmi.
po predračunu projektanta</t>
  </si>
  <si>
    <t>Izdelava in potrditev  Izkaza požarne varnosti s strani pooblaščene institucije, kompletno s potrebnimi pregledi in pripravo dokumentacije</t>
  </si>
  <si>
    <t>Izdelava PID dokumentacije  v 4 izvodih + 1xCD, skladno z veljavno zakonodajo (po predračunu projektanta)</t>
  </si>
  <si>
    <t>Izdelava NOV objekta  v 4 izvodih + 1xCD, skladno z veljavno zakonodajo (po predračunu projektanta)</t>
  </si>
  <si>
    <t>Priprava dveh izvodov DZO, dokazil (atesti, certifikati, meritve....), za izdelavo DZO mape. Vključno z vodilno mapo DZO za teh. pregled.</t>
  </si>
  <si>
    <t>B10.9</t>
  </si>
  <si>
    <t>B10.10</t>
  </si>
  <si>
    <t>B10.11</t>
  </si>
  <si>
    <t>B10.12</t>
  </si>
  <si>
    <t>Projektantski nadzor (gradbeni, elektro, strojne) in spremljanje objekta med gradnjo (za del prometne in komunalne ureditve) ter sodelovanje pri rednih tedenskih koordinaciji med gradnjo /po potrditvi investitorja ali nadzora, vključno s potrditvijo morebitnih sprememb projektnih rešitev (po predračunu projektanta)
- okvirno 1xtedensko, obračun po dejansko porabljenih urah. Vrednost urne postavke po priporočilih IZS in ZAPS je 50 EUR. Vključen je tudi potovalni čas</t>
  </si>
  <si>
    <t>Dobava in vgradnja osebnega dvigala:
Naprava, dobava in montaža dvigala za izboljšanje komunikacije v objektu ter prilagoditev ustreznosti kabine dvigala invalidom. Dvigalo kot npr. ali enakovredno: Schindler S3300 , v sestavi: 
Standard EN 81-20, EN 81-50, EN 81-73
NOSILNOST  630 kg ali 8 oseb
HITROST 0,63 m/s
SISTEM POGONA  Električni, ACVF- frekvenčno reguliran brez reduktorja
višina jaška 14.83 m
ŠTEV. POSTAJ  2</t>
  </si>
  <si>
    <t xml:space="preserve">Dimenzije: širina 1200 mm, dolžina 1400 mm, višina 2139 mm
Število vhodov:2, prehodna kabina
Zaščita vhoda: svetlobna zavesa 
</t>
  </si>
  <si>
    <t xml:space="preserve">VRATA EI30:
kabine:
avtomatska, teleskopska enostranska T2, iz brušene nerjavne pločevine, frekvenčno reguliran pogon, širina 900 mm, višina 2100 mm
jaška:
avtomatska, teleskopska enostranska T2, iz brušene nerjavne pločevine, širina 900 mm, višina 2100 mm, 
požarna odpornost vrat E120
</t>
  </si>
  <si>
    <t>SKUPAJ RUŠITVENA DELA</t>
  </si>
  <si>
    <t>Pripravljalna dela</t>
  </si>
  <si>
    <t>Zaradi optimalnega poteka rušenja je pred pričetkom del potrebno izvesti ustrezna pripravljalna dela, ki morajo upoštevati:
- varnost delavcev pri rušenju
- varnost okoliških prebivalcev
- stabilnost objekta, ki se ruši, v času rušenja
- stabilnost oz. eventualno ogroženost sosednjih objektov in bližnje krajevne ceste</t>
  </si>
  <si>
    <t>Pripravljalna dela izvajata v okviru svojih kompetenc investitor in izvajalec del.
Investitor mora pred pričetkom o nameravanem pričetku del obvestiti ustrezne institucije in
okoliške prebivalce in jih posebej opozoriti, da se v času rušenja ne zadržujejo v bližini objekta.</t>
  </si>
  <si>
    <t>Izvajalec del mora v okviru pripravljalnih del izvesti:
- zaščito sosednjih objektov in krajevne ceste,
- fizično zaščitno ograjo okoli objekta, ki se ruši (ograja iz mrežne plastike),
- odklopiti eventualne instalacije, ki se še nahajajo v objektu in so v funkciji, predvsem to velja za električno in vodovodno inštalacijo,
- odstraniti vse predmete in stroje z bližnje okolice objekta,
- izprazniti objekt in
- izvesti vse zaščitne ukrepe za same delavce, ki bodo izvajali rušitvena dela.</t>
  </si>
  <si>
    <t>Postopek rušenja oz. odstranitve objekta</t>
  </si>
  <si>
    <t>Glede na stanje in velikost objekta, se predvideva, da se rušenje po izvedbi zgoraj navedenih ukrepov, izvede deloma strojno, deloma ročno (za odstranitev azbestnih materialov je potrebno uporabljati le ročna orodja. Azbestna kritina mora biti po odstranitvi ustrezno zaščitena in odpeljana na deponijo, skladno z vsemi zakonskimi predpisi).</t>
  </si>
  <si>
    <t>Rušenje obstoječega objekta poteka postopoma od strehe navzdol z vsemi varnostnimi ukrepi, ki jih rušitev zahteva.</t>
  </si>
  <si>
    <t>Optimalen potek rušenja, ki si sledi:</t>
  </si>
  <si>
    <t>•</t>
  </si>
  <si>
    <t>Potrebno je odstraniti elemente, ki vsebujejo azbest – izvede se ločeno.</t>
  </si>
  <si>
    <t>odstranitev grelnih teles, kovinskih ograj…</t>
  </si>
  <si>
    <t>Tretja faza je odstranitev ometov, talnih oblog, stekla, instalacij, strešne kritine in ostrešja.</t>
  </si>
  <si>
    <t>Rušenje betonskega in opečnega skeleta objekta.</t>
  </si>
  <si>
    <t>Deponiranje gradbenih odpadkov naj bo ločeno po vrstah odpadkov (ločeno zbiranje nenevarnih gradbenih odpadkov).</t>
  </si>
  <si>
    <t>Izkop zemljine poteka sprotno, možna je tudi ureditev manjše deponije in kasnejša uporaba pri vzpostavljanju prvotnega stanja.</t>
  </si>
  <si>
    <t>Sprotno odvažanje gradbenih odpadkov (izkopana zemlja). 20% se porabi za zaključna dela, 80% se odpelje na deponijo.</t>
  </si>
  <si>
    <t>Za izkopano zemljo se na gradbišču (znotraj gradbiščne ograje) locirajo tudi manjše začasne deponije s katerih poteka odvoz.</t>
  </si>
  <si>
    <t>Za odpadke kot so opeka, mešani gradbeni odpadki, pločevina (žlebovi), steklo in les se ob gradbišču lahko locirajo tudi manjše začasne deponije s katerih poteka odvoz na njihovo predelavo.</t>
  </si>
  <si>
    <t>Vse površine je potrebno po opravljenih delih vzpostaviti v prvotno stanje.</t>
  </si>
  <si>
    <t>Predelava gradbenih odpadkov na kraju nastanka odpadkov ni predvidena in se ne bo izvajala.</t>
  </si>
  <si>
    <t>Za izkop se uporabijo predvsem: bager, buldožer, ter kamioni in valjarji,…</t>
  </si>
  <si>
    <t>Deponije morajo biti izvedene izven delovnega območja in predvsem in skladno z organizacijo gradbišča, ki jo izvede izvajalec del.</t>
  </si>
  <si>
    <t>Ločeno zbiranje odpadkov: odpadki se sortirajo in zbirajo glede na njihove lastnosti na mestu nastanka.</t>
  </si>
  <si>
    <t>Zabojniki, morajo biti takšni, da jih je moč odpreti in naložiti material v njega brez vmesnega prekladanja.</t>
  </si>
  <si>
    <t>Pred pričetkom del je treba izvesti zaporo dovoda inštalacij, oz. odklop vseh komunalnih in drugih vodov, ki ga izvedejo pooblaščene osebe in upravljavci!</t>
  </si>
  <si>
    <t>V času del mora biti gradbišče ograjeno in zavarovano glede na načrt organizacije gradbišča, kot to določa zakonodaja o gradnji objektov.</t>
  </si>
  <si>
    <t>Vse odlagalne površine je potrebno po opravljenih delih vzpostaviti v prvotno stanje.</t>
  </si>
  <si>
    <t>Gradbeni odpadki, ki bodo nastali pri rušenju objekta so: mešani gradbeni odpadki, opeka, les, steklo, pločevina, žlebovi, mešane kovine, gradbeni odpadki, ki vsebujejo azbest ter zemeljski izkop, ki ni onesnažen z nevarnimi snovmi. Le-ti ob primernem deponiranju oz. porabi ne predstavljajo večje negativne obremenitve za okolje. V postopku rušenja in odstranitve je z njimi potrebno ravnati skladno z določili Uredbe o ravnanju z odpadki, ki nastanejo pri gradbenih delih.</t>
  </si>
  <si>
    <t>Ravnanje z gradbenimi odpadki</t>
  </si>
  <si>
    <t>Gradbeni odpadki se začasno odlagajo na deponijo na gradbišču tako, da ne onesnažujejo okolja in je zbiralcu gradbenih odpadkov omogočen dostop za njihov prevzem, ali prevozniku gradbenih odpadkov za njihovo odpremo predelovalcu ali odstranjevalcu gradbenih odpadkov.</t>
  </si>
  <si>
    <t>Investitor lahko odda gradbene odpadke neposredno predelovalcu ali odstranjevalcu odpadkov.</t>
  </si>
  <si>
    <t>Investitor zagotovi, da se gradbeni odpadki oddajo zbiralcu gradbenih odpadkov. Iz dokazil o naročilu predelave ali odstranjevanja ter prevoza gradbenih odpadkov mora biti razvidna vrsta odpadkov, predvidena količina odpadkov, kraj odstranjevanja ter naslov gradbišča z navedbo gradbenega dovoljenja za rušenje objekta, oziroma gradnjo nadomestnega objekta. V naročilu mora biti tudi naslov in ime izvajalca ocene odpadkov za katere vrste odpadkov gre.</t>
  </si>
  <si>
    <t>Investitor pooblasti izvajalca del, ki bo v njegovem imenu oddajal gradbene odpadke v predelavo ali odstranjevanje in ob oddaji vsake pošiljke odpadkov izpolnil evidenčni list, določen s predpisom, ki ureja ravnanje z odpadki.</t>
  </si>
  <si>
    <t>Za azbestne odpadke je obvezna prijava odstranjevanja na Agencijo RS za okolje in Inšpektorat RS za delo.</t>
  </si>
  <si>
    <t>Predelava in obdelava gradbenih odpadkov na gradbišču ni predvidena</t>
  </si>
  <si>
    <t>20% zemeljskega izkopa, nastalega zaradi izvajanja gradbenih del na gradbišču se uporabi za zaključna dela, 80% se odpelje na deponijo.</t>
  </si>
  <si>
    <t>Da se prepreči prekomerno dviganje prahu v fazi rušenja, je potrebno ruševine sproti in v zadostni meri močiti z vodo.</t>
  </si>
  <si>
    <t>Pri odstranjevanju azbestnega materiala oz. kritine, je potrebno vsako ploščo pazljivo odstraniti in ne metati iz višine, ker se pri tem plošče drobijo in pride do sproščanja azbestnih vlaken in prahu. Azbestni prah je potrebno čistiti z uporabo metode, kjer ne bo prišlo do prašenja. Za odstranjevanje azbestnega prahu se ne sme uporabljati metel in krtač! Mesto odstranjevanja azbestnih plošč je potrebno označiti z opozorilom: »AZBESTNA VLAKNA!«</t>
  </si>
  <si>
    <t>Sama tehnologija rušenja naj se prilagodi tehnološki opremljenosti izvajalca.</t>
  </si>
  <si>
    <t>Splošni varnostni ukrepi</t>
  </si>
  <si>
    <t>Pred začetkom del mora investitor oz. izvajalec naročiti pri pooblaščeni organizaciji varnostni načrt, ki bo reguliral nemoteno in varno izvajanje del pri odstranitvi objekta, kot tudi kasnejše izvajanje del na novogradnji.</t>
  </si>
  <si>
    <t>Pred pričetkom izvajanja del, mora vodja del izvesti vse predpisane ukrepe za varstvo pri delu, ki veljajo do konca delovne operacije.</t>
  </si>
  <si>
    <t>Kompletna izvedba demontaža in odstranitev lesene strešne konstrukcije, z uporabo ustreznih delovnih odrov, z iznosi, prenosi in nalaganjem ruševin na prevozno sredstvo in odvoz na stalno deponijo. V ceni upoštevati plačilo komunalne deponije! Količina: tlorisna površina</t>
  </si>
  <si>
    <t xml:space="preserve">Kompletna izvedba demontaža in odstranitev žlebov in vertikalnih odtočnih cevi, skupaj z objemkami in nosilci, z uporabo ustreznih delovnih odrov, z iznosi, prenosi in nalaganjem ruševin na prevozno sredstvo in odvoz na stalno deponijo. V ceni upoštevati plačilo komunalne deponije! </t>
  </si>
  <si>
    <t xml:space="preserve">Kompletna izvedba demontaža in odstranitev razne pločevinaste obrobe, z uporabo ustreznih delovnih odrov, z iznosi, prenosi in nalaganjem ruševin na prevozno sredstvo in odvoz na stalno deponijo. V ceni upoštevati plačilo komunalne deponije! </t>
  </si>
  <si>
    <t>RUŠITVENA DELA</t>
  </si>
  <si>
    <t>A/6.0</t>
  </si>
  <si>
    <t>A6.1</t>
  </si>
  <si>
    <t>A6.0</t>
  </si>
  <si>
    <t>A6.2</t>
  </si>
  <si>
    <t>A6.3</t>
  </si>
  <si>
    <t>A6.4</t>
  </si>
  <si>
    <t>A6.5</t>
  </si>
  <si>
    <t>A6.6</t>
  </si>
  <si>
    <t>A6.7</t>
  </si>
  <si>
    <t>A6.8</t>
  </si>
  <si>
    <t>A6.9</t>
  </si>
  <si>
    <t>A6.10</t>
  </si>
  <si>
    <t>A6.11</t>
  </si>
  <si>
    <t>A6.12</t>
  </si>
  <si>
    <t>A6.13</t>
  </si>
  <si>
    <t>A6.14</t>
  </si>
  <si>
    <t>A6.15</t>
  </si>
  <si>
    <t>Kompletna izvedba odstranitev obstoječe strešne kritine, z uporabo ustreznih delovnih odrov, z iznosi, prenosi in nalaganjem ruševin na prevozno sredstvo in odvoz na stalno deponijo. V ceni upoštevati plačilo komunalne deponije! Količina: tlorisna površina</t>
  </si>
  <si>
    <t>Kompletna izvedba odstranitev obstoječe strešne kritine ravne strehe (kompleten sloj), z uporabo ustreznih delovnih odrov, z iznosi, prenosi in nalaganjem ruševin na prevozno sredstvo in odvoz na stalno deponijo. V ceni upoštevati plačilo komunalne deponije! Količina: tlorisna površina</t>
  </si>
  <si>
    <t>Kompletna  izvedba demontaže in odstranitve strešnih oken, z uporabo ustreznih delovnih odrov, z iznosi, prenosi in nalaganjem ruševin na prevozno sredstvo in odvoz na stalno deponijo. V ceni upoštevati plačilo komunalne deponije!</t>
  </si>
  <si>
    <t>Kompletna  izvedba demontaže in odstranitve vrat, skupaj s podboji, z uporabo ustreznih delovnih odrov, z iznosi, prenosi in nalaganjem ruševin na prevozno sredstvo in odvoz na stalno deponijo. V ceni upoštevati plačilo komunalne deponije!</t>
  </si>
  <si>
    <t>Kompletna  izvedba demontaže in odstranitve oken, skupaj z okvirji, poličkami in senčili, z uporabo ustreznih delovnih odrov, z iznosi, prenosi in nalaganjem ruševin na prevozno sredstvo in odvoz na stalno deponijo. V ceni upoštevati plačilo komunalne deponije!</t>
  </si>
  <si>
    <t xml:space="preserve">Kompletna izvedba demontaža in odstranitev tlaka v sestavi:
 - parket  2cm
- deske  2,4cm
- nasutje s tramiči 8/10cm
- deske (dvojno) 4,8cm
- stropniki   17/19cm na 70cm
- deske  2,4cm
- omet na trstiki 2cm
, z uporabo ustreznih delovnih odrov, z iznosi, prenosi in nalaganjem ruševin na prevozno sredstvo in odvoz na stalno deponijo. V ceni upoštevati plačilo komunalne deponije! </t>
  </si>
  <si>
    <t xml:space="preserve">Kompletna izvedba demontaža in odstranitev tlaka v objektu ki se reku struira, z uporabo ustreznih delovnih odrov, z iznosi, prenosi in nalaganjem ruševin na prevozno sredstvo in odvoz na stalno deponijo. V ceni upoštevati plačilo komunalne deponije! </t>
  </si>
  <si>
    <t xml:space="preserve">Kompletna izvedba rušenje in odstranitev razne stenske obloge, z uporabo ustreznih delovnih odrov, z iznosi, prenosi in nalaganjem ruševin na prevozno sredstvo in odvoz na stalno deponijo. V ceni upoštevati plačilo komunalne deponije! </t>
  </si>
  <si>
    <t xml:space="preserve">Kompletna izvedba demontaža in odstranitev sanitarne opreme, z uporabo ustreznih delovnih odrov, z iznosi, prenosi in nalaganjem ruševin na prevozno sredstvo in odvoz na stalno deponijo. V ceni upoštevati plačilo komunalne deponije! </t>
  </si>
  <si>
    <t xml:space="preserve">Kompletna izvedba rušenje in odstranitev obstoječih zidanih sten, z uporabo ustreznih delovnih odrov, z iznosi, prenosi in nalaganjem ruševin na prevozno sredstvo in odvoz na stalno deponijo. V ceni upoštevati plačilo komunalne deponije! </t>
  </si>
  <si>
    <t xml:space="preserve">Kompletna izvedba rušenje in odstranitev obstoječih tanjših predelnih zidanih sten, z uporabo ustreznih delovnih odrov, z iznosi, prenosi in nalaganjem ruševin na prevozno sredstvo in odvoz na stalno deponijo. V ceni upoštevati plačilo komunalne deponije! </t>
  </si>
  <si>
    <t xml:space="preserve">Kompletna izvedba rušenje in odstranitev raznih obstoječih armirano betonskih konstrukcij (temelji, vezi, preklade,...), z uporabo ustreznih delovnih odrov, z iznosi, prenosi in nalaganjem ruševin na prevozno sredstvo in odvoz na stalno deponijo. V ceni upoštevati plačilo komunalne deponije! </t>
  </si>
  <si>
    <t>B3.11</t>
  </si>
  <si>
    <t>B3.12</t>
  </si>
  <si>
    <t>B3.13</t>
  </si>
  <si>
    <t>B3.14</t>
  </si>
  <si>
    <t>B3.15</t>
  </si>
  <si>
    <t>B3.16</t>
  </si>
  <si>
    <t>2 x okno s funkcijo oddimljavanja; dimenzija 160 x 60cm
 1x vrata s funkcijo dovoda zraka</t>
  </si>
  <si>
    <t>Stopnisce 1 - ST1</t>
  </si>
  <si>
    <t>GEZE RWA 110 NT - sistem za odpiranje okna krilno navzven. Vključen okov za vgradnjo motorja in mehansko zaklepanje okna, ter elektromotor GEZE E250 / hod 200 mm, 24V DC, 1.0A. Za montazo motorja zagotoviti min. 50 mm na okvirju in 40 mm na krilu okna. Navedeni elektromotor doseze kot odpiranja 60°.</t>
  </si>
  <si>
    <t xml:space="preserve">Oprema za mehansko zaklepanje elektromotorja - Cev fi 12mm, 
pocinkana, dolzine 2000 mm, </t>
  </si>
  <si>
    <t>Oprema za mehansko zaklepanje elektromotorja - Pokrovni profil, L=2000 mm, EV1</t>
  </si>
  <si>
    <t>Elektromotorji za okno</t>
  </si>
  <si>
    <t>Elektromotorji za vrata</t>
  </si>
  <si>
    <r>
      <t>K600 T Elektromotor</t>
    </r>
    <r>
      <rPr>
        <sz val="10"/>
        <rFont val="Calibri"/>
        <family val="2"/>
      </rPr>
      <t xml:space="preserve"> za odpiranje enokrilnih vrat, 24V DC, 1.4 A, EV1. Navedeni elektromotor doseze kot odpiranja 90°.</t>
    </r>
  </si>
  <si>
    <t>RWA K600 Konzola za montažo tip G</t>
  </si>
  <si>
    <t>Elektroprejemnik typ A5000 E</t>
  </si>
  <si>
    <t>Kovinski nosilec za elektroprijemnik SB-KL 130</t>
  </si>
  <si>
    <r>
      <t>Opomba:</t>
    </r>
    <r>
      <rPr>
        <sz val="10"/>
        <rFont val="Calibri"/>
        <family val="2"/>
      </rPr>
      <t xml:space="preserve"> 
Kljucavnica ne sme imeti moznosti zaklepanja - zaklenjena so izkljucno s pomocjo elektroprejemnika kateri "sprosti" v primeru pozarnega signala in v primeru prekinitve elektricnega toka. Kljucavnica katera se montira na navedena vrata mora imeti kljuko z notranje strani; z zunanje strani brez kljuke (t.i. "krogla"). Panik letev, kljucavnica, ter set krogla/kljuka niso predmet specifikacije. </t>
    </r>
  </si>
  <si>
    <t xml:space="preserve">Opomba: 
Kljucavnica ne sme imeti moznosti zaklepanja - zaklenjena so izkljucno s pomocjo elektroprejemnika kateri "sprosti" v primeru pozarnega signala in v primeru prekinitve elektricnega toka. Kljucavnica katera se montira na navedena vrata mora imeti kljuko z notranje strani; z zunanje strani brez kljuke (t.i. "krogla"). Panik letev, kljucavnica, ter set krogla/kljuka niso predmet specifikacije. </t>
  </si>
  <si>
    <t>Centrala, rocni detektorji in detektor dima za okno dvigala</t>
  </si>
  <si>
    <t>GEZE THZ Comfort krmilna enota z napajanjem v nujnih primerih, 3.4A, za eno alarmno skupino in eno skupino za prezracevanje. 
Barva: Oranzna RAL 2011 
Automatski preklop z omrezja na baterijo. V nujnih primerih, z baterijo 24 V, je zagotovljena avtonomija delovanja sistema minimalno 72 ur.
Na sprednji strani je alarmna kontrolna plosca:
- tipka za rocno aktiviranje alarma, reset tipka in LED indikacija stanja sistema "alarm", "v delu" i "okvara"
- dve okrogli pozadinski osvetljeni tipki za upravljanje motorjev v funkciji prezracevanja "odpri"; "zapri"
Širina: 140 mm; Visina: 248 mm; Globina: 85 mm</t>
  </si>
  <si>
    <t>Rocni detektor / tipkalo GEZE FT- 4, 24V DC, VdS, RAL 2011 orange</t>
  </si>
  <si>
    <r>
      <rPr>
        <b/>
        <sz val="10"/>
        <color indexed="10"/>
        <rFont val="Calibri"/>
        <family val="2"/>
      </rPr>
      <t>Opcija:</t>
    </r>
    <r>
      <rPr>
        <sz val="10"/>
        <color indexed="8"/>
        <rFont val="Calibri"/>
        <family val="2"/>
      </rPr>
      <t xml:space="preserve"> centrala dez/veter s senzorji RWS60-1</t>
    </r>
  </si>
  <si>
    <t>Stopnisce 2 - ST2</t>
  </si>
  <si>
    <t>2 x okno s funkcijo oddimljavanja; dimenzija 850 x 100cm - potrebno je povečati okno
1 x okno s funkcijo dovoda zraka; dimenzija 60 x 160cm
 1x vrata s funkcijo dovoda zraka</t>
  </si>
  <si>
    <t>K600 T Elektromotor s polugom za odpiranje enokrilnih vrat, 24V DC, 1.4 A, EV1. Navedeni elektromotor doseze kot odpiranja 90°.</t>
  </si>
  <si>
    <r>
      <t xml:space="preserve">Kovinski </t>
    </r>
    <r>
      <rPr>
        <sz val="10"/>
        <color indexed="10"/>
        <rFont val="Calibri"/>
        <family val="2"/>
      </rPr>
      <t>prihvat</t>
    </r>
    <r>
      <rPr>
        <sz val="10"/>
        <color indexed="8"/>
        <rFont val="Calibri"/>
        <family val="2"/>
      </rPr>
      <t xml:space="preserve"> za elektroprejemnik SB-KL 130</t>
    </r>
  </si>
  <si>
    <t>Vecnamenski prostor</t>
  </si>
  <si>
    <t>7x okno s funkcijo oddimljavanja dimenzija 540x440mm  - MAX ODPIRANJE 34 stopinj
3x okno s funkcijo oddimljavanja dimenzija 110x440mm - MAX ODPIRANJE 79 stopinj
1x vrata s funkcijo dovoda svezega zraka</t>
  </si>
  <si>
    <t xml:space="preserve">GEZE RWA 110 NT - sistem za odpiranje okna krilno navznoter. Vključen okov za vgradnjo motorja in mehansko zaklepanje okna, ter elektromotor GEZE E250 / hod 100 mm, 24V DC, EV1. Za montazo motorja zagotoviti min. 50 mm na okvirju in 40 mm na krilu okna. </t>
  </si>
  <si>
    <t>RWA K600 Konzola za montazo tip G</t>
  </si>
  <si>
    <t>Kovinski nosilec za elektroprejemnik SB-KL 130</t>
  </si>
  <si>
    <r>
      <t xml:space="preserve">Centrala za oddimljavanje </t>
    </r>
    <r>
      <rPr>
        <b/>
        <sz val="10"/>
        <color indexed="8"/>
        <rFont val="Calibri"/>
        <family val="2"/>
      </rPr>
      <t>GEZE MBZ 300 N24, VdS, 24.0 A</t>
    </r>
    <r>
      <rPr>
        <sz val="10"/>
        <color indexed="8"/>
        <rFont val="Calibri"/>
        <family val="2"/>
      </rPr>
      <t xml:space="preserve">, moznost povezave motorjev v tri skupine, napajanje centrale 230V, izhod za komponente 24V, zagotovljena avtonomija deloavnja 72h . Zagotoviti </t>
    </r>
    <r>
      <rPr>
        <sz val="10"/>
        <rFont val="Calibri"/>
        <family val="2"/>
      </rPr>
      <t>breznapetostni</t>
    </r>
    <r>
      <rPr>
        <sz val="10"/>
        <color indexed="8"/>
        <rFont val="Calibri"/>
        <family val="2"/>
      </rPr>
      <t xml:space="preserve"> kontakt centralnega požarnega sistema za avtomatsko aktivacijo.</t>
    </r>
  </si>
  <si>
    <t>DM modul za dodatne skupine/izhode elektromotorja kapaciteta 10A</t>
  </si>
  <si>
    <t>Stikalo LTA-24, funkcije odpri/zapri, z LED signalizacijo.</t>
  </si>
  <si>
    <r>
      <rPr>
        <sz val="10"/>
        <rFont val="Calibri"/>
        <family val="2"/>
      </rPr>
      <t>Nadometna</t>
    </r>
    <r>
      <rPr>
        <sz val="10"/>
        <color indexed="8"/>
        <rFont val="Calibri"/>
        <family val="2"/>
      </rPr>
      <t xml:space="preserve"> skatla za stikalo AS500</t>
    </r>
  </si>
  <si>
    <r>
      <t xml:space="preserve">Centrala za oddimljavanje </t>
    </r>
    <r>
      <rPr>
        <b/>
        <sz val="10"/>
        <color indexed="8"/>
        <rFont val="Calibri"/>
        <family val="2"/>
      </rPr>
      <t>GEZE MBZ 300 N10, VdS, 10.0 A</t>
    </r>
    <r>
      <rPr>
        <sz val="10"/>
        <color indexed="8"/>
        <rFont val="Calibri"/>
        <family val="2"/>
      </rPr>
      <t xml:space="preserve">, moznost povezave motorjev v eno skupino, napajanje centrale 230V, izhod za komponente 24V, zagotovljena avtonomija deloavnja 72h . Zagotoviti </t>
    </r>
    <r>
      <rPr>
        <sz val="10"/>
        <rFont val="Calibri"/>
        <family val="2"/>
      </rPr>
      <t>breznapetostni</t>
    </r>
    <r>
      <rPr>
        <sz val="10"/>
        <color indexed="8"/>
        <rFont val="Calibri"/>
        <family val="2"/>
      </rPr>
      <t xml:space="preserve"> kontakt centralnega požarnega sistema za avtomatsko aktivacijo.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</si>
</sst>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S_I_T_-;\-* #,##0.00\ _S_I_T_-;_-* &quot;-&quot;??\ _S_I_T_-;_-@_-"/>
    <numFmt numFmtId="165" formatCode="mm/yy"/>
    <numFmt numFmtId="166" formatCode="#,##0.00\ [$€-1]"/>
    <numFmt numFmtId="167" formatCode="#,##0.00\ &quot;€&quot;"/>
    <numFmt numFmtId="168" formatCode="_-* #,##0.00\ [$€-1]_-;\-* #,##0.00\ [$€-1]_-;_-* &quot;-&quot;??\ [$€-1]_-;_-@_-"/>
  </numFmts>
  <fonts count="89" x14ac:knownFonts="1">
    <font>
      <sz val="11"/>
      <color indexed="8"/>
      <name val="Calibri"/>
      <family val="2"/>
      <charset val="238"/>
    </font>
    <font>
      <sz val="10"/>
      <name val="Arial"/>
      <family val="2"/>
      <charset val="238"/>
    </font>
    <font>
      <sz val="11"/>
      <color indexed="8"/>
      <name val="Calibri"/>
      <family val="2"/>
      <charset val="238"/>
    </font>
    <font>
      <sz val="11"/>
      <name val="Arial Narrow"/>
      <family val="2"/>
    </font>
    <font>
      <b/>
      <sz val="14"/>
      <color indexed="8"/>
      <name val="Arial Narrow"/>
      <family val="2"/>
    </font>
    <font>
      <sz val="11"/>
      <color indexed="8"/>
      <name val="Arial Narrow"/>
      <family val="2"/>
    </font>
    <font>
      <b/>
      <sz val="10"/>
      <color indexed="8"/>
      <name val="Arial Narrow"/>
      <family val="2"/>
    </font>
    <font>
      <b/>
      <sz val="11"/>
      <color indexed="8"/>
      <name val="Arial Narrow"/>
      <family val="2"/>
    </font>
    <font>
      <sz val="14"/>
      <color indexed="8"/>
      <name val="Arial Narrow"/>
      <family val="2"/>
    </font>
    <font>
      <sz val="10"/>
      <name val="Arial Narrow"/>
      <family val="2"/>
    </font>
    <font>
      <b/>
      <sz val="16"/>
      <color indexed="8"/>
      <name val="Arial Narrow"/>
      <family val="2"/>
    </font>
    <font>
      <b/>
      <sz val="18"/>
      <color indexed="8"/>
      <name val="Arial Narrow"/>
      <family val="2"/>
    </font>
    <font>
      <sz val="10"/>
      <color indexed="8"/>
      <name val="Arial Narrow"/>
      <family val="2"/>
    </font>
    <font>
      <b/>
      <sz val="9"/>
      <color indexed="8"/>
      <name val="Arial Narrow"/>
      <family val="2"/>
    </font>
    <font>
      <sz val="11"/>
      <color indexed="8"/>
      <name val="Arial Narrow"/>
      <family val="2"/>
      <charset val="238"/>
    </font>
    <font>
      <b/>
      <sz val="11"/>
      <color indexed="8"/>
      <name val="Arial Narrow"/>
      <family val="2"/>
      <charset val="238"/>
    </font>
    <font>
      <sz val="10"/>
      <name val="Arial"/>
      <family val="2"/>
      <charset val="238"/>
    </font>
    <font>
      <b/>
      <sz val="10"/>
      <name val="Arial Narrow"/>
      <family val="2"/>
    </font>
    <font>
      <b/>
      <sz val="11"/>
      <name val="Arial Narrow"/>
      <family val="2"/>
    </font>
    <font>
      <sz val="10"/>
      <name val="Arial Narrow"/>
      <family val="2"/>
      <charset val="238"/>
    </font>
    <font>
      <sz val="9"/>
      <color indexed="8"/>
      <name val="Arial Narrow"/>
      <family val="2"/>
    </font>
    <font>
      <b/>
      <i/>
      <sz val="10"/>
      <color indexed="8"/>
      <name val="Arial Narrow"/>
      <family val="2"/>
    </font>
    <font>
      <i/>
      <sz val="10"/>
      <name val="Arial Narrow"/>
      <family val="2"/>
    </font>
    <font>
      <sz val="9"/>
      <name val="Arial Narrow"/>
      <family val="2"/>
    </font>
    <font>
      <i/>
      <sz val="9"/>
      <name val="Arial Narrow"/>
      <family val="2"/>
    </font>
    <font>
      <sz val="8"/>
      <color indexed="8"/>
      <name val="Arial Narrow"/>
      <family val="2"/>
    </font>
    <font>
      <b/>
      <sz val="10"/>
      <name val="Arial Narrow"/>
      <family val="2"/>
      <charset val="238"/>
    </font>
    <font>
      <sz val="10"/>
      <name val="Arial CE"/>
      <family val="2"/>
      <charset val="238"/>
    </font>
    <font>
      <b/>
      <sz val="9"/>
      <name val="Times New Roman"/>
      <family val="1"/>
      <charset val="238"/>
    </font>
    <font>
      <sz val="9"/>
      <name val="Times New Roman"/>
      <family val="1"/>
      <charset val="238"/>
    </font>
    <font>
      <b/>
      <sz val="9"/>
      <name val="Arial Narrow"/>
      <family val="2"/>
    </font>
    <font>
      <b/>
      <u/>
      <sz val="9"/>
      <name val="Arial Narrow"/>
      <family val="2"/>
    </font>
    <font>
      <sz val="9"/>
      <color indexed="8"/>
      <name val="Calibri"/>
      <family val="2"/>
      <charset val="238"/>
    </font>
    <font>
      <u/>
      <sz val="9"/>
      <name val="Arial Narrow"/>
      <family val="2"/>
    </font>
    <font>
      <i/>
      <u/>
      <sz val="10"/>
      <name val="Arial Narrow"/>
      <family val="2"/>
      <charset val="238"/>
    </font>
    <font>
      <sz val="10"/>
      <color indexed="8"/>
      <name val="Arial Narrow"/>
      <family val="2"/>
      <charset val="238"/>
    </font>
    <font>
      <sz val="11"/>
      <name val="Calibri"/>
      <family val="2"/>
      <charset val="238"/>
    </font>
    <font>
      <sz val="10"/>
      <name val="Arial"/>
      <family val="2"/>
    </font>
    <font>
      <b/>
      <sz val="10"/>
      <color indexed="8"/>
      <name val="Arial Narrow"/>
      <family val="2"/>
      <charset val="238"/>
    </font>
    <font>
      <sz val="10"/>
      <name val="Arial CE"/>
    </font>
    <font>
      <sz val="10"/>
      <color indexed="8"/>
      <name val="Arial"/>
      <family val="2"/>
      <charset val="238"/>
    </font>
    <font>
      <sz val="11"/>
      <color indexed="8"/>
      <name val="Calibri"/>
      <family val="2"/>
      <charset val="238"/>
    </font>
    <font>
      <i/>
      <sz val="10"/>
      <color indexed="62"/>
      <name val="Arial Narrow"/>
      <family val="2"/>
      <charset val="238"/>
    </font>
    <font>
      <sz val="10"/>
      <color indexed="62"/>
      <name val="Arial Narrow"/>
      <family val="2"/>
      <charset val="238"/>
    </font>
    <font>
      <sz val="10"/>
      <color indexed="8"/>
      <name val="Arial Narrow"/>
      <family val="2"/>
      <charset val="238"/>
    </font>
    <font>
      <sz val="11"/>
      <color indexed="8"/>
      <name val="Arial Narrow"/>
      <family val="2"/>
      <charset val="238"/>
    </font>
    <font>
      <b/>
      <i/>
      <sz val="10"/>
      <name val="Arial Narrow"/>
      <family val="2"/>
    </font>
    <font>
      <b/>
      <i/>
      <u/>
      <sz val="10"/>
      <name val="Arial Narrow"/>
      <family val="2"/>
    </font>
    <font>
      <i/>
      <u/>
      <sz val="10"/>
      <name val="Arial Narrow"/>
      <family val="2"/>
    </font>
    <font>
      <i/>
      <sz val="9"/>
      <name val="Arial Narrow"/>
      <family val="2"/>
      <charset val="238"/>
    </font>
    <font>
      <b/>
      <sz val="11"/>
      <color indexed="10"/>
      <name val="Arial Narrow"/>
      <family val="2"/>
      <charset val="238"/>
    </font>
    <font>
      <b/>
      <i/>
      <sz val="10"/>
      <color indexed="8"/>
      <name val="Arial Narrow"/>
      <family val="2"/>
      <charset val="238"/>
    </font>
    <font>
      <i/>
      <u/>
      <sz val="10"/>
      <color indexed="8"/>
      <name val="Arial Narrow"/>
      <family val="2"/>
      <charset val="238"/>
    </font>
    <font>
      <sz val="11"/>
      <color indexed="9"/>
      <name val="Calibri"/>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3"/>
      <name val="Times New Roman CE"/>
      <charset val="238"/>
    </font>
    <font>
      <sz val="10"/>
      <name val="Arial CE"/>
      <charset val="238"/>
    </font>
    <font>
      <b/>
      <i/>
      <u/>
      <sz val="10"/>
      <color indexed="8"/>
      <name val="Arial Narrow"/>
      <family val="2"/>
    </font>
    <font>
      <i/>
      <sz val="9"/>
      <color indexed="8"/>
      <name val="Arial Narrow"/>
      <family val="2"/>
    </font>
    <font>
      <u/>
      <sz val="10"/>
      <name val="Arial Narrow"/>
      <family val="2"/>
    </font>
    <font>
      <i/>
      <sz val="10"/>
      <color indexed="8"/>
      <name val="Arial Narrow"/>
      <family val="2"/>
      <charset val="238"/>
    </font>
    <font>
      <b/>
      <i/>
      <sz val="9"/>
      <name val="Arial Narrow"/>
      <family val="2"/>
      <charset val="238"/>
    </font>
    <font>
      <b/>
      <i/>
      <u/>
      <sz val="9"/>
      <name val="Arial Narrow"/>
      <family val="2"/>
      <charset val="238"/>
    </font>
    <font>
      <b/>
      <sz val="10"/>
      <color indexed="10"/>
      <name val="Arial Narrow"/>
      <family val="2"/>
      <charset val="238"/>
    </font>
    <font>
      <b/>
      <sz val="15"/>
      <color indexed="56"/>
      <name val="Calibri"/>
      <family val="2"/>
      <charset val="238"/>
    </font>
    <font>
      <b/>
      <sz val="18"/>
      <color indexed="56"/>
      <name val="Cambria"/>
      <family val="2"/>
      <charset val="238"/>
    </font>
    <font>
      <sz val="12"/>
      <name val="Courier"/>
      <family val="3"/>
    </font>
    <font>
      <u/>
      <sz val="10"/>
      <name val="Arial Narrow"/>
      <family val="2"/>
      <charset val="238"/>
    </font>
    <font>
      <b/>
      <i/>
      <sz val="8"/>
      <name val="Arial Narrow"/>
      <family val="2"/>
      <charset val="238"/>
    </font>
    <font>
      <sz val="10"/>
      <color indexed="8"/>
      <name val="Calibri"/>
      <family val="2"/>
      <charset val="238"/>
    </font>
    <font>
      <sz val="9"/>
      <name val="Calibri"/>
      <family val="2"/>
      <charset val="238"/>
    </font>
    <font>
      <b/>
      <sz val="9"/>
      <name val="Arial Narrow"/>
      <family val="2"/>
      <charset val="238"/>
    </font>
    <font>
      <b/>
      <sz val="8"/>
      <color indexed="8"/>
      <name val="Arial Narrow"/>
      <family val="2"/>
    </font>
    <font>
      <u/>
      <sz val="9"/>
      <color indexed="8"/>
      <name val="Arial Narrow"/>
      <family val="2"/>
    </font>
    <font>
      <sz val="11"/>
      <color theme="1"/>
      <name val="Calibri"/>
      <family val="2"/>
      <charset val="238"/>
      <scheme val="minor"/>
    </font>
    <font>
      <sz val="11"/>
      <color theme="1"/>
      <name val="Calibri"/>
      <family val="2"/>
      <scheme val="minor"/>
    </font>
    <font>
      <i/>
      <sz val="10"/>
      <color theme="3" tint="-0.249977111117893"/>
      <name val="Arial Narrow"/>
      <family val="2"/>
      <charset val="238"/>
    </font>
    <font>
      <sz val="10"/>
      <color theme="3" tint="-0.249977111117893"/>
      <name val="Arial Narrow"/>
      <family val="2"/>
      <charset val="238"/>
    </font>
    <font>
      <sz val="10"/>
      <color theme="1"/>
      <name val="Arial Narrow"/>
      <family val="2"/>
      <charset val="238"/>
    </font>
    <font>
      <b/>
      <sz val="9"/>
      <color rgb="FFFF0000"/>
      <name val="Arial Narrow"/>
      <family val="2"/>
    </font>
    <font>
      <sz val="10"/>
      <name val="Calibri"/>
      <family val="2"/>
    </font>
    <font>
      <sz val="10"/>
      <color indexed="8"/>
      <name val="Calibri"/>
      <family val="2"/>
    </font>
    <font>
      <b/>
      <sz val="10"/>
      <color indexed="10"/>
      <name val="Calibri"/>
      <family val="2"/>
    </font>
    <font>
      <sz val="10"/>
      <color indexed="10"/>
      <name val="Calibri"/>
      <family val="2"/>
    </font>
    <font>
      <b/>
      <sz val="10"/>
      <color indexed="8"/>
      <name val="Calibri"/>
      <family val="2"/>
    </font>
    <font>
      <b/>
      <sz val="12"/>
      <color indexed="8"/>
      <name val="Arial Narrow"/>
      <family val="2"/>
      <charset val="238"/>
    </font>
    <font>
      <sz val="12"/>
      <color indexed="8"/>
      <name val="Arial Narrow"/>
      <family val="2"/>
      <charset val="238"/>
    </font>
  </fonts>
  <fills count="20">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31"/>
      </patternFill>
    </fill>
    <fill>
      <patternFill patternType="solid">
        <fgColor indexed="22"/>
        <bgColor indexed="64"/>
      </patternFill>
    </fill>
    <fill>
      <patternFill patternType="solid">
        <fgColor theme="0" tint="-0.249977111117893"/>
        <bgColor indexed="64"/>
      </patternFill>
    </fill>
  </fills>
  <borders count="36">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8"/>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8"/>
      </top>
      <bottom style="double">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85">
    <xf numFmtId="0" fontId="0" fillId="0" borderId="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2"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53" fillId="14" borderId="0" applyNumberFormat="0" applyBorder="0" applyAlignment="0" applyProtection="0"/>
    <xf numFmtId="0" fontId="53" fillId="10" borderId="0" applyNumberFormat="0" applyBorder="0" applyAlignment="0" applyProtection="0"/>
    <xf numFmtId="0" fontId="53" fillId="11" borderId="0" applyNumberFormat="0" applyBorder="0" applyAlignment="0" applyProtection="0"/>
    <xf numFmtId="0" fontId="53" fillId="15" borderId="0" applyNumberFormat="0" applyBorder="0" applyAlignment="0" applyProtection="0"/>
    <xf numFmtId="0" fontId="53" fillId="13" borderId="0" applyNumberFormat="0" applyBorder="0" applyAlignment="0" applyProtection="0"/>
    <xf numFmtId="0" fontId="53" fillId="16" borderId="0" applyNumberFormat="0" applyBorder="0" applyAlignment="0" applyProtection="0"/>
    <xf numFmtId="0" fontId="53" fillId="14" borderId="0" applyNumberFormat="0" applyBorder="0" applyAlignment="0" applyProtection="0"/>
    <xf numFmtId="0" fontId="53" fillId="10" borderId="0" applyNumberFormat="0" applyBorder="0" applyAlignment="0" applyProtection="0"/>
    <xf numFmtId="0" fontId="53" fillId="11" borderId="0" applyNumberFormat="0" applyBorder="0" applyAlignment="0" applyProtection="0"/>
    <xf numFmtId="0" fontId="53" fillId="15" borderId="0" applyNumberFormat="0" applyBorder="0" applyAlignment="0" applyProtection="0"/>
    <xf numFmtId="0" fontId="53" fillId="13" borderId="0" applyNumberFormat="0" applyBorder="0" applyAlignment="0" applyProtection="0"/>
    <xf numFmtId="0" fontId="53" fillId="16" borderId="0" applyNumberFormat="0" applyBorder="0" applyAlignment="0" applyProtection="0"/>
    <xf numFmtId="164" fontId="58" fillId="0" borderId="0" applyFont="0" applyFill="0" applyBorder="0" applyAlignment="0" applyProtection="0"/>
    <xf numFmtId="0" fontId="54" fillId="5" borderId="0" applyNumberFormat="0" applyBorder="0" applyAlignment="0" applyProtection="0"/>
    <xf numFmtId="0" fontId="16" fillId="0" borderId="0"/>
    <xf numFmtId="0" fontId="16" fillId="0" borderId="0"/>
    <xf numFmtId="0" fontId="54" fillId="5" borderId="0" applyNumberFormat="0" applyBorder="0" applyAlignment="0" applyProtection="0"/>
    <xf numFmtId="0" fontId="55" fillId="8" borderId="1" applyNumberFormat="0" applyAlignment="0" applyProtection="0"/>
    <xf numFmtId="0" fontId="66" fillId="0" borderId="2" applyNumberFormat="0" applyFill="0" applyAlignment="0" applyProtection="0"/>
    <xf numFmtId="0" fontId="67" fillId="0" borderId="0" applyNumberFormat="0" applyFill="0" applyBorder="0" applyAlignment="0" applyProtection="0"/>
    <xf numFmtId="0" fontId="76" fillId="0" borderId="0"/>
    <xf numFmtId="0" fontId="2" fillId="0" borderId="0"/>
    <xf numFmtId="0" fontId="16" fillId="0" borderId="0"/>
    <xf numFmtId="0" fontId="2" fillId="0" borderId="0"/>
    <xf numFmtId="0" fontId="27" fillId="0" borderId="0"/>
    <xf numFmtId="0" fontId="16" fillId="0" borderId="0"/>
    <xf numFmtId="0" fontId="16" fillId="0" borderId="0"/>
    <xf numFmtId="0" fontId="58" fillId="0" borderId="0"/>
    <xf numFmtId="0" fontId="16" fillId="0" borderId="0"/>
    <xf numFmtId="0" fontId="39" fillId="0" borderId="0"/>
    <xf numFmtId="0" fontId="36" fillId="0" borderId="0"/>
    <xf numFmtId="0" fontId="77" fillId="0" borderId="0"/>
    <xf numFmtId="0" fontId="27" fillId="0" borderId="0"/>
    <xf numFmtId="0" fontId="37" fillId="0" borderId="0"/>
    <xf numFmtId="0" fontId="16" fillId="0" borderId="0"/>
    <xf numFmtId="164" fontId="68" fillId="0" borderId="0"/>
    <xf numFmtId="0" fontId="5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3" fontId="40" fillId="0" borderId="0" applyAlignment="0">
      <alignment horizontal="right"/>
      <protection locked="0"/>
    </xf>
    <xf numFmtId="0" fontId="57" fillId="0" borderId="0"/>
    <xf numFmtId="9" fontId="1" fillId="0" borderId="0" applyFill="0" applyBorder="0" applyAlignment="0" applyProtection="0"/>
    <xf numFmtId="9" fontId="41" fillId="0" borderId="0" applyFont="0" applyFill="0" applyBorder="0" applyAlignment="0" applyProtection="0"/>
    <xf numFmtId="9" fontId="2" fillId="0" borderId="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8" fillId="0" borderId="0" applyFont="0" applyFill="0" applyBorder="0" applyAlignment="0" applyProtection="0"/>
    <xf numFmtId="9" fontId="76" fillId="0" borderId="0" applyFont="0" applyFill="0" applyBorder="0" applyAlignment="0" applyProtection="0"/>
    <xf numFmtId="9" fontId="2" fillId="0" borderId="0" applyFont="0" applyFill="0" applyBorder="0" applyAlignment="0" applyProtection="0"/>
    <xf numFmtId="0" fontId="56" fillId="0" borderId="0" applyNumberFormat="0" applyFill="0" applyBorder="0" applyAlignment="0" applyProtection="0"/>
    <xf numFmtId="0" fontId="55" fillId="8" borderId="1" applyNumberFormat="0" applyAlignment="0" applyProtection="0"/>
    <xf numFmtId="0" fontId="27" fillId="0" borderId="0"/>
    <xf numFmtId="0" fontId="67" fillId="0" borderId="0" applyNumberFormat="0" applyFill="0" applyBorder="0" applyAlignment="0" applyProtection="0"/>
    <xf numFmtId="164" fontId="58" fillId="0" borderId="0" applyFont="0" applyFill="0" applyBorder="0" applyAlignment="0" applyProtection="0"/>
    <xf numFmtId="0" fontId="56" fillId="0" borderId="0" applyNumberFormat="0" applyFill="0" applyBorder="0" applyAlignment="0" applyProtection="0"/>
  </cellStyleXfs>
  <cellXfs count="382">
    <xf numFmtId="0" fontId="0" fillId="0" borderId="0" xfId="0"/>
    <xf numFmtId="0" fontId="4" fillId="17" borderId="3" xfId="0" applyFont="1" applyFill="1" applyBorder="1" applyAlignment="1">
      <alignment vertical="top"/>
    </xf>
    <xf numFmtId="0" fontId="5" fillId="0" borderId="0" xfId="0" applyFont="1"/>
    <xf numFmtId="0" fontId="7" fillId="0" borderId="0" xfId="0" applyFont="1" applyAlignment="1">
      <alignment vertical="top"/>
    </xf>
    <xf numFmtId="0" fontId="7" fillId="0" borderId="0" xfId="0" applyFont="1"/>
    <xf numFmtId="0" fontId="7" fillId="17" borderId="3" xfId="0" applyFont="1" applyFill="1" applyBorder="1" applyAlignment="1">
      <alignment vertical="top"/>
    </xf>
    <xf numFmtId="0" fontId="7" fillId="17" borderId="3" xfId="0" applyFont="1" applyFill="1" applyBorder="1" applyAlignment="1">
      <alignment horizontal="center"/>
    </xf>
    <xf numFmtId="0" fontId="5" fillId="0" borderId="0" xfId="0" applyFont="1" applyAlignment="1">
      <alignment horizontal="right"/>
    </xf>
    <xf numFmtId="0" fontId="5" fillId="0" borderId="0" xfId="0" applyFont="1" applyAlignment="1">
      <alignment vertical="top"/>
    </xf>
    <xf numFmtId="0" fontId="8" fillId="17" borderId="3" xfId="0" applyFont="1" applyFill="1" applyBorder="1"/>
    <xf numFmtId="0" fontId="8" fillId="0" borderId="0" xfId="0" applyFont="1"/>
    <xf numFmtId="0" fontId="5" fillId="0" borderId="0" xfId="0" applyFont="1" applyAlignment="1">
      <alignment horizontal="left" vertical="top"/>
    </xf>
    <xf numFmtId="0" fontId="7" fillId="17" borderId="3" xfId="0" applyFont="1" applyFill="1" applyBorder="1" applyAlignment="1">
      <alignment horizontal="left" vertical="top"/>
    </xf>
    <xf numFmtId="166" fontId="5" fillId="0" borderId="0" xfId="0" applyNumberFormat="1" applyFont="1"/>
    <xf numFmtId="0" fontId="7" fillId="0" borderId="0" xfId="0" applyFont="1" applyAlignment="1">
      <alignment horizontal="right"/>
    </xf>
    <xf numFmtId="166" fontId="7" fillId="0" borderId="0" xfId="0" applyNumberFormat="1" applyFont="1"/>
    <xf numFmtId="0" fontId="12" fillId="0" borderId="0" xfId="0" applyFont="1"/>
    <xf numFmtId="0" fontId="7" fillId="0" borderId="0" xfId="0" applyFont="1" applyAlignment="1">
      <alignment horizontal="left"/>
    </xf>
    <xf numFmtId="0" fontId="14" fillId="0" borderId="0" xfId="0" applyFont="1"/>
    <xf numFmtId="0" fontId="7" fillId="0" borderId="4" xfId="0" applyFont="1" applyBorder="1"/>
    <xf numFmtId="166" fontId="14" fillId="0" borderId="0" xfId="0" applyNumberFormat="1" applyFont="1"/>
    <xf numFmtId="0" fontId="5" fillId="0" borderId="5" xfId="0" applyFont="1" applyBorder="1"/>
    <xf numFmtId="166" fontId="5" fillId="0" borderId="6" xfId="0" applyNumberFormat="1" applyFont="1" applyBorder="1"/>
    <xf numFmtId="0" fontId="5" fillId="0" borderId="7" xfId="0" applyFont="1" applyBorder="1"/>
    <xf numFmtId="0" fontId="10" fillId="18" borderId="7" xfId="0" applyFont="1" applyFill="1" applyBorder="1"/>
    <xf numFmtId="0" fontId="5" fillId="18" borderId="5" xfId="0" applyFont="1" applyFill="1" applyBorder="1"/>
    <xf numFmtId="166" fontId="5" fillId="18" borderId="6" xfId="0" applyNumberFormat="1" applyFont="1" applyFill="1" applyBorder="1"/>
    <xf numFmtId="0" fontId="7" fillId="18" borderId="7" xfId="0" applyFont="1" applyFill="1" applyBorder="1"/>
    <xf numFmtId="0" fontId="7" fillId="18" borderId="5" xfId="0" applyFont="1" applyFill="1" applyBorder="1"/>
    <xf numFmtId="166" fontId="7" fillId="18" borderId="6" xfId="0" applyNumberFormat="1" applyFont="1" applyFill="1" applyBorder="1"/>
    <xf numFmtId="0" fontId="7" fillId="0" borderId="5" xfId="0" applyFont="1" applyBorder="1"/>
    <xf numFmtId="0" fontId="15" fillId="0" borderId="8" xfId="0" applyFont="1" applyBorder="1"/>
    <xf numFmtId="0" fontId="15" fillId="0" borderId="9" xfId="0" applyFont="1" applyBorder="1"/>
    <xf numFmtId="166" fontId="15" fillId="0" borderId="10" xfId="0" applyNumberFormat="1" applyFont="1" applyBorder="1"/>
    <xf numFmtId="0" fontId="7" fillId="0" borderId="11" xfId="0" applyFont="1" applyBorder="1"/>
    <xf numFmtId="0" fontId="14" fillId="0" borderId="12" xfId="0" applyFont="1" applyBorder="1"/>
    <xf numFmtId="166" fontId="14" fillId="0" borderId="13" xfId="0" applyNumberFormat="1" applyFont="1" applyBorder="1"/>
    <xf numFmtId="0" fontId="5" fillId="0" borderId="17" xfId="0" applyFont="1" applyBorder="1"/>
    <xf numFmtId="0" fontId="5" fillId="0" borderId="18" xfId="0" applyFont="1" applyBorder="1"/>
    <xf numFmtId="0" fontId="5" fillId="0" borderId="19" xfId="0" applyFont="1" applyBorder="1"/>
    <xf numFmtId="0" fontId="7" fillId="0" borderId="20" xfId="0" applyFont="1" applyBorder="1"/>
    <xf numFmtId="0" fontId="5" fillId="0" borderId="20" xfId="0" applyFont="1" applyBorder="1"/>
    <xf numFmtId="0" fontId="5" fillId="0" borderId="4" xfId="0" applyFont="1" applyBorder="1"/>
    <xf numFmtId="166" fontId="5" fillId="0" borderId="21" xfId="0" applyNumberFormat="1" applyFont="1" applyBorder="1"/>
    <xf numFmtId="166" fontId="5" fillId="0" borderId="22" xfId="0" applyNumberFormat="1" applyFont="1" applyBorder="1"/>
    <xf numFmtId="166" fontId="5" fillId="0" borderId="23" xfId="0" applyNumberFormat="1" applyFont="1" applyBorder="1"/>
    <xf numFmtId="49" fontId="7" fillId="18" borderId="24" xfId="0" applyNumberFormat="1" applyFont="1" applyFill="1" applyBorder="1" applyAlignment="1">
      <alignment horizontal="left" vertical="top"/>
    </xf>
    <xf numFmtId="166" fontId="7" fillId="18" borderId="24" xfId="0" applyNumberFormat="1" applyFont="1" applyFill="1" applyBorder="1" applyAlignment="1">
      <alignment horizontal="right"/>
    </xf>
    <xf numFmtId="49" fontId="7" fillId="18" borderId="24" xfId="0" applyNumberFormat="1" applyFont="1" applyFill="1" applyBorder="1" applyAlignment="1">
      <alignment vertical="top"/>
    </xf>
    <xf numFmtId="49" fontId="12" fillId="0" borderId="0" xfId="0" applyNumberFormat="1" applyFont="1" applyAlignment="1">
      <alignment horizontal="center" vertical="top"/>
    </xf>
    <xf numFmtId="0" fontId="12" fillId="0" borderId="0" xfId="0" applyFont="1" applyAlignment="1">
      <alignment horizontal="right"/>
    </xf>
    <xf numFmtId="4" fontId="12" fillId="0" borderId="0" xfId="0" applyNumberFormat="1" applyFont="1" applyAlignment="1">
      <alignment horizontal="right"/>
    </xf>
    <xf numFmtId="166" fontId="12" fillId="0" borderId="0" xfId="0" applyNumberFormat="1" applyFont="1" applyAlignment="1">
      <alignment horizontal="right"/>
    </xf>
    <xf numFmtId="49" fontId="12" fillId="0" borderId="0" xfId="0" applyNumberFormat="1" applyFont="1" applyAlignment="1">
      <alignment vertical="top"/>
    </xf>
    <xf numFmtId="0" fontId="12" fillId="0" borderId="0" xfId="0" applyFont="1" applyAlignment="1">
      <alignment vertical="top"/>
    </xf>
    <xf numFmtId="0" fontId="9" fillId="0" borderId="0" xfId="0" applyFont="1" applyAlignment="1">
      <alignment horizontal="justify" vertical="top" wrapText="1"/>
    </xf>
    <xf numFmtId="0" fontId="6" fillId="0" borderId="0" xfId="0" applyFont="1"/>
    <xf numFmtId="49" fontId="12" fillId="0" borderId="0" xfId="0" applyNumberFormat="1" applyFont="1" applyAlignment="1">
      <alignment horizontal="center"/>
    </xf>
    <xf numFmtId="0" fontId="6" fillId="0" borderId="0" xfId="0" applyFont="1" applyAlignment="1">
      <alignment vertical="top"/>
    </xf>
    <xf numFmtId="0" fontId="6" fillId="0" borderId="0" xfId="0" applyFont="1" applyAlignment="1">
      <alignment horizontal="center"/>
    </xf>
    <xf numFmtId="49" fontId="12" fillId="0" borderId="0" xfId="0" applyNumberFormat="1" applyFont="1" applyAlignment="1">
      <alignment horizontal="left" vertical="top"/>
    </xf>
    <xf numFmtId="0" fontId="12" fillId="0" borderId="0" xfId="0" applyFont="1" applyAlignment="1">
      <alignment horizontal="justify" vertical="top" wrapText="1"/>
    </xf>
    <xf numFmtId="0" fontId="7" fillId="17" borderId="3" xfId="0" applyFont="1" applyFill="1" applyBorder="1"/>
    <xf numFmtId="0" fontId="3" fillId="0" borderId="0" xfId="0" applyFont="1"/>
    <xf numFmtId="0" fontId="9" fillId="0" borderId="0" xfId="0" applyFont="1"/>
    <xf numFmtId="0" fontId="7" fillId="18" borderId="24" xfId="0" applyFont="1" applyFill="1" applyBorder="1" applyAlignment="1">
      <alignment horizontal="left" vertical="top" wrapText="1"/>
    </xf>
    <xf numFmtId="0" fontId="4" fillId="17" borderId="3" xfId="0" applyFont="1" applyFill="1" applyBorder="1"/>
    <xf numFmtId="0" fontId="9" fillId="0" borderId="0" xfId="0" applyFont="1" applyAlignment="1">
      <alignment horizontal="justify" wrapText="1"/>
    </xf>
    <xf numFmtId="0" fontId="5" fillId="0" borderId="7" xfId="0" applyFont="1" applyBorder="1" applyAlignment="1">
      <alignment vertical="top"/>
    </xf>
    <xf numFmtId="0" fontId="12" fillId="0" borderId="0" xfId="0" applyFont="1" applyAlignment="1">
      <alignment horizontal="right" vertical="top"/>
    </xf>
    <xf numFmtId="4" fontId="12" fillId="0" borderId="0" xfId="0" applyNumberFormat="1" applyFont="1" applyAlignment="1">
      <alignment horizontal="right" vertical="top"/>
    </xf>
    <xf numFmtId="166" fontId="12" fillId="0" borderId="0" xfId="0" applyNumberFormat="1" applyFont="1" applyAlignment="1">
      <alignment horizontal="right" vertical="top"/>
    </xf>
    <xf numFmtId="0" fontId="7" fillId="17" borderId="3" xfId="0" applyFont="1" applyFill="1" applyBorder="1" applyAlignment="1">
      <alignment horizontal="center" vertical="top"/>
    </xf>
    <xf numFmtId="0" fontId="7" fillId="18" borderId="24" xfId="0" applyFont="1" applyFill="1" applyBorder="1" applyAlignment="1">
      <alignment horizontal="right" vertical="top"/>
    </xf>
    <xf numFmtId="4" fontId="7" fillId="18" borderId="24" xfId="0" applyNumberFormat="1" applyFont="1" applyFill="1" applyBorder="1" applyAlignment="1">
      <alignment horizontal="right" vertical="top"/>
    </xf>
    <xf numFmtId="166" fontId="7" fillId="18" borderId="24" xfId="0" applyNumberFormat="1" applyFont="1" applyFill="1" applyBorder="1" applyAlignment="1">
      <alignment horizontal="right" vertical="top"/>
    </xf>
    <xf numFmtId="0" fontId="23" fillId="0" borderId="0" xfId="0" applyFont="1"/>
    <xf numFmtId="0" fontId="28" fillId="18" borderId="7" xfId="57" applyFont="1" applyFill="1" applyBorder="1"/>
    <xf numFmtId="0" fontId="29" fillId="18" borderId="5" xfId="57" applyFont="1" applyFill="1" applyBorder="1"/>
    <xf numFmtId="4" fontId="29" fillId="18" borderId="5" xfId="57" applyNumberFormat="1" applyFont="1" applyFill="1" applyBorder="1"/>
    <xf numFmtId="4" fontId="29" fillId="18" borderId="5" xfId="57" applyNumberFormat="1" applyFont="1" applyFill="1" applyBorder="1" applyAlignment="1">
      <alignment horizontal="right"/>
    </xf>
    <xf numFmtId="4" fontId="29" fillId="18" borderId="6" xfId="57" applyNumberFormat="1" applyFont="1" applyFill="1" applyBorder="1"/>
    <xf numFmtId="0" fontId="23" fillId="0" borderId="0" xfId="0" applyFont="1" applyAlignment="1">
      <alignment horizontal="left" wrapText="1"/>
    </xf>
    <xf numFmtId="0" fontId="23" fillId="0" borderId="18" xfId="57" applyFont="1" applyBorder="1"/>
    <xf numFmtId="0" fontId="23" fillId="0" borderId="0" xfId="57" applyFont="1"/>
    <xf numFmtId="4" fontId="23" fillId="0" borderId="0" xfId="57" applyNumberFormat="1" applyFont="1"/>
    <xf numFmtId="4" fontId="23" fillId="0" borderId="0" xfId="57" applyNumberFormat="1" applyFont="1" applyAlignment="1">
      <alignment horizontal="right"/>
    </xf>
    <xf numFmtId="4" fontId="23" fillId="0" borderId="22" xfId="57" applyNumberFormat="1" applyFont="1" applyBorder="1"/>
    <xf numFmtId="0" fontId="20" fillId="0" borderId="0" xfId="0" applyFont="1"/>
    <xf numFmtId="0" fontId="28" fillId="18" borderId="17" xfId="57" applyFont="1" applyFill="1" applyBorder="1"/>
    <xf numFmtId="0" fontId="29" fillId="18" borderId="20" xfId="57" applyFont="1" applyFill="1" applyBorder="1"/>
    <xf numFmtId="4" fontId="29" fillId="18" borderId="20" xfId="57" applyNumberFormat="1" applyFont="1" applyFill="1" applyBorder="1"/>
    <xf numFmtId="4" fontId="29" fillId="18" borderId="20" xfId="57" applyNumberFormat="1" applyFont="1" applyFill="1" applyBorder="1" applyAlignment="1">
      <alignment horizontal="right"/>
    </xf>
    <xf numFmtId="4" fontId="29" fillId="18" borderId="21" xfId="57" applyNumberFormat="1" applyFont="1" applyFill="1" applyBorder="1"/>
    <xf numFmtId="0" fontId="9" fillId="0" borderId="0" xfId="0" applyFont="1" applyAlignment="1">
      <alignment horizontal="right" vertical="justify" wrapText="1"/>
    </xf>
    <xf numFmtId="0" fontId="9" fillId="0" borderId="0" xfId="0" applyFont="1" applyAlignment="1">
      <alignment vertical="justify" wrapText="1"/>
    </xf>
    <xf numFmtId="0" fontId="9" fillId="0" borderId="0" xfId="0" applyFont="1" applyAlignment="1">
      <alignment horizontal="right"/>
    </xf>
    <xf numFmtId="167" fontId="12" fillId="0" borderId="0" xfId="0" applyNumberFormat="1" applyFont="1" applyAlignment="1">
      <alignment vertical="top"/>
    </xf>
    <xf numFmtId="4" fontId="29" fillId="18" borderId="5" xfId="57" applyNumberFormat="1" applyFont="1" applyFill="1" applyBorder="1" applyAlignment="1">
      <alignment vertical="top"/>
    </xf>
    <xf numFmtId="4" fontId="29" fillId="18" borderId="5" xfId="57" applyNumberFormat="1" applyFont="1" applyFill="1" applyBorder="1" applyAlignment="1">
      <alignment horizontal="right" vertical="top"/>
    </xf>
    <xf numFmtId="4" fontId="29" fillId="18" borderId="6" xfId="57" applyNumberFormat="1" applyFont="1" applyFill="1" applyBorder="1" applyAlignment="1">
      <alignment vertical="top"/>
    </xf>
    <xf numFmtId="0" fontId="36" fillId="0" borderId="0" xfId="0" applyFont="1"/>
    <xf numFmtId="0" fontId="23" fillId="0" borderId="0" xfId="0" applyFont="1" applyAlignment="1">
      <alignment wrapText="1"/>
    </xf>
    <xf numFmtId="3" fontId="23" fillId="0" borderId="0" xfId="0" applyNumberFormat="1" applyFont="1" applyAlignment="1">
      <alignment horizontal="justify" vertical="top" wrapText="1"/>
    </xf>
    <xf numFmtId="49" fontId="19" fillId="0" borderId="0" xfId="69" applyNumberFormat="1" applyFont="1" applyAlignment="1" applyProtection="1">
      <alignment horizontal="left" vertical="top" wrapText="1"/>
    </xf>
    <xf numFmtId="49" fontId="19" fillId="0" borderId="0" xfId="54" applyNumberFormat="1" applyFont="1" applyAlignment="1">
      <alignment horizontal="left" vertical="top" wrapText="1"/>
    </xf>
    <xf numFmtId="49" fontId="26" fillId="0" borderId="0" xfId="54" applyNumberFormat="1" applyFont="1" applyAlignment="1">
      <alignment horizontal="left" vertical="top" wrapText="1"/>
    </xf>
    <xf numFmtId="0" fontId="7" fillId="18" borderId="24" xfId="0" applyFont="1" applyFill="1" applyBorder="1" applyAlignment="1">
      <alignment horizontal="right"/>
    </xf>
    <xf numFmtId="4" fontId="7" fillId="18" borderId="24" xfId="0" applyNumberFormat="1" applyFont="1" applyFill="1" applyBorder="1" applyAlignment="1">
      <alignment horizontal="right"/>
    </xf>
    <xf numFmtId="0" fontId="12" fillId="0" borderId="0" xfId="0" applyFont="1" applyAlignment="1">
      <alignment horizontal="left" vertical="top"/>
    </xf>
    <xf numFmtId="4" fontId="5" fillId="0" borderId="0" xfId="0" applyNumberFormat="1" applyFont="1" applyAlignment="1">
      <alignment vertical="top"/>
    </xf>
    <xf numFmtId="4" fontId="0" fillId="0" borderId="0" xfId="0" applyNumberFormat="1" applyAlignment="1">
      <alignment vertical="top"/>
    </xf>
    <xf numFmtId="4" fontId="23" fillId="0" borderId="0" xfId="0" applyNumberFormat="1" applyFont="1" applyAlignment="1">
      <alignment vertical="top"/>
    </xf>
    <xf numFmtId="4" fontId="7" fillId="0" borderId="0" xfId="0" applyNumberFormat="1" applyFont="1" applyAlignment="1">
      <alignment vertical="top"/>
    </xf>
    <xf numFmtId="4" fontId="12" fillId="0" borderId="0" xfId="0" applyNumberFormat="1" applyFont="1" applyAlignment="1">
      <alignment vertical="top"/>
    </xf>
    <xf numFmtId="0" fontId="19" fillId="0" borderId="0" xfId="0" applyFont="1" applyAlignment="1">
      <alignment horizontal="justify" vertical="top" wrapText="1"/>
    </xf>
    <xf numFmtId="0" fontId="52" fillId="0" borderId="0" xfId="0" applyFont="1" applyAlignment="1">
      <alignment horizontal="justify" vertical="top" wrapText="1"/>
    </xf>
    <xf numFmtId="0" fontId="35" fillId="0" borderId="0" xfId="0" applyFont="1" applyAlignment="1">
      <alignment horizontal="justify" vertical="top" wrapText="1"/>
    </xf>
    <xf numFmtId="0" fontId="5" fillId="17" borderId="3" xfId="0" applyFont="1" applyFill="1" applyBorder="1"/>
    <xf numFmtId="0" fontId="4" fillId="0" borderId="0" xfId="0" applyFont="1" applyAlignment="1">
      <alignment vertical="top"/>
    </xf>
    <xf numFmtId="4" fontId="5" fillId="0" borderId="0" xfId="0" applyNumberFormat="1" applyFont="1" applyAlignment="1">
      <alignment horizontal="right"/>
    </xf>
    <xf numFmtId="166" fontId="5" fillId="0" borderId="0" xfId="0" applyNumberFormat="1" applyFont="1" applyAlignment="1">
      <alignment horizontal="right"/>
    </xf>
    <xf numFmtId="49" fontId="5" fillId="0" borderId="0" xfId="0" applyNumberFormat="1" applyFont="1" applyAlignment="1">
      <alignment vertical="top"/>
    </xf>
    <xf numFmtId="0" fontId="4" fillId="0" borderId="0" xfId="0" applyFont="1"/>
    <xf numFmtId="0" fontId="5" fillId="0" borderId="0" xfId="0" applyFont="1" applyAlignment="1">
      <alignment horizontal="justify" vertical="top" wrapText="1"/>
    </xf>
    <xf numFmtId="0" fontId="4" fillId="0" borderId="0" xfId="0" applyFont="1" applyAlignment="1">
      <alignment horizontal="left" vertical="top"/>
    </xf>
    <xf numFmtId="0" fontId="35" fillId="0" borderId="0" xfId="0" applyFont="1" applyAlignment="1">
      <alignment horizontal="right" vertical="top"/>
    </xf>
    <xf numFmtId="4" fontId="35" fillId="0" borderId="0" xfId="0" applyNumberFormat="1" applyFont="1" applyAlignment="1">
      <alignment horizontal="right" vertical="top"/>
    </xf>
    <xf numFmtId="0" fontId="5" fillId="0" borderId="21" xfId="0" applyFont="1" applyBorder="1"/>
    <xf numFmtId="0" fontId="5" fillId="0" borderId="23" xfId="0" applyFont="1" applyBorder="1"/>
    <xf numFmtId="9" fontId="12" fillId="0" borderId="0" xfId="0" applyNumberFormat="1" applyFont="1" applyAlignment="1">
      <alignment horizontal="right"/>
    </xf>
    <xf numFmtId="0" fontId="20" fillId="0" borderId="0" xfId="0" applyFont="1" applyAlignment="1">
      <alignment vertical="top"/>
    </xf>
    <xf numFmtId="0" fontId="20" fillId="0" borderId="19" xfId="0" applyFont="1" applyBorder="1" applyAlignment="1">
      <alignment vertical="top"/>
    </xf>
    <xf numFmtId="0" fontId="13" fillId="0" borderId="17" xfId="0" applyFont="1" applyBorder="1"/>
    <xf numFmtId="0" fontId="42" fillId="0" borderId="0" xfId="0" applyFont="1"/>
    <xf numFmtId="0" fontId="43" fillId="0" borderId="0" xfId="0" applyFont="1"/>
    <xf numFmtId="0" fontId="18" fillId="0" borderId="0" xfId="0" applyFont="1"/>
    <xf numFmtId="0" fontId="18" fillId="17" borderId="3" xfId="0" applyFont="1" applyFill="1" applyBorder="1"/>
    <xf numFmtId="0" fontId="18" fillId="18" borderId="24" xfId="0" applyFont="1" applyFill="1" applyBorder="1" applyAlignment="1">
      <alignment horizontal="left" vertical="top" wrapText="1"/>
    </xf>
    <xf numFmtId="4" fontId="44" fillId="0" borderId="0" xfId="45" applyNumberFormat="1" applyFont="1" applyAlignment="1">
      <alignment vertical="top"/>
    </xf>
    <xf numFmtId="0" fontId="17" fillId="0" borderId="0" xfId="0" applyFont="1"/>
    <xf numFmtId="0" fontId="23" fillId="0" borderId="17" xfId="57" applyFont="1" applyBorder="1"/>
    <xf numFmtId="0" fontId="23" fillId="0" borderId="20" xfId="57" applyFont="1" applyBorder="1"/>
    <xf numFmtId="4" fontId="23" fillId="0" borderId="20" xfId="57" applyNumberFormat="1" applyFont="1" applyBorder="1"/>
    <xf numFmtId="4" fontId="23" fillId="0" borderId="20" xfId="57" applyNumberFormat="1" applyFont="1" applyBorder="1" applyAlignment="1">
      <alignment horizontal="right"/>
    </xf>
    <xf numFmtId="4" fontId="23" fillId="0" borderId="21" xfId="57" applyNumberFormat="1" applyFont="1" applyBorder="1"/>
    <xf numFmtId="0" fontId="23" fillId="0" borderId="19" xfId="57" applyFont="1" applyBorder="1"/>
    <xf numFmtId="0" fontId="30" fillId="0" borderId="4" xfId="57" applyFont="1" applyBorder="1"/>
    <xf numFmtId="4" fontId="30" fillId="0" borderId="4" xfId="57" applyNumberFormat="1" applyFont="1" applyBorder="1"/>
    <xf numFmtId="4" fontId="30" fillId="0" borderId="4" xfId="57" applyNumberFormat="1" applyFont="1" applyBorder="1" applyAlignment="1">
      <alignment horizontal="right"/>
    </xf>
    <xf numFmtId="4" fontId="30" fillId="0" borderId="23" xfId="57" applyNumberFormat="1" applyFont="1" applyBorder="1"/>
    <xf numFmtId="0" fontId="30" fillId="0" borderId="0" xfId="57" applyFont="1"/>
    <xf numFmtId="4" fontId="30" fillId="0" borderId="0" xfId="57" applyNumberFormat="1" applyFont="1"/>
    <xf numFmtId="4" fontId="30" fillId="0" borderId="0" xfId="57" applyNumberFormat="1" applyFont="1" applyAlignment="1">
      <alignment horizontal="right"/>
    </xf>
    <xf numFmtId="0" fontId="50" fillId="0" borderId="0" xfId="0" applyFont="1" applyAlignment="1">
      <alignment horizontal="justify" vertical="top" wrapText="1"/>
    </xf>
    <xf numFmtId="0" fontId="35" fillId="0" borderId="0" xfId="0" applyFont="1" applyAlignment="1">
      <alignment vertical="top" wrapText="1"/>
    </xf>
    <xf numFmtId="0" fontId="12" fillId="0" borderId="0" xfId="0" applyFont="1" applyAlignment="1">
      <alignment horizontal="justify" wrapText="1"/>
    </xf>
    <xf numFmtId="0" fontId="35" fillId="0" borderId="0" xfId="0" applyFont="1" applyAlignment="1">
      <alignment horizontal="justify" wrapText="1"/>
    </xf>
    <xf numFmtId="4" fontId="45" fillId="0" borderId="0" xfId="45" applyNumberFormat="1" applyFont="1"/>
    <xf numFmtId="0" fontId="7" fillId="0" borderId="0" xfId="0" applyFont="1" applyAlignment="1">
      <alignment horizontal="left" vertical="top"/>
    </xf>
    <xf numFmtId="0" fontId="7" fillId="0" borderId="0" xfId="0" applyFont="1" applyAlignment="1">
      <alignment horizontal="left" vertical="top" wrapText="1"/>
    </xf>
    <xf numFmtId="0" fontId="7" fillId="0" borderId="5" xfId="0" applyFont="1" applyBorder="1" applyAlignment="1">
      <alignment horizontal="left"/>
    </xf>
    <xf numFmtId="168" fontId="8" fillId="17" borderId="3" xfId="0" applyNumberFormat="1" applyFont="1" applyFill="1" applyBorder="1"/>
    <xf numFmtId="0" fontId="7" fillId="0" borderId="20" xfId="0" applyFont="1" applyBorder="1" applyAlignment="1">
      <alignment horizontal="left"/>
    </xf>
    <xf numFmtId="0" fontId="7" fillId="0" borderId="21" xfId="0" applyFont="1" applyBorder="1" applyAlignment="1">
      <alignment horizontal="left"/>
    </xf>
    <xf numFmtId="0" fontId="7" fillId="0" borderId="22" xfId="0" applyFont="1" applyBorder="1" applyAlignment="1">
      <alignment horizontal="left"/>
    </xf>
    <xf numFmtId="0" fontId="7" fillId="0" borderId="4" xfId="0" applyFont="1" applyBorder="1" applyAlignment="1">
      <alignment horizontal="left"/>
    </xf>
    <xf numFmtId="0" fontId="7" fillId="0" borderId="23" xfId="0" applyFont="1" applyBorder="1" applyAlignment="1">
      <alignment horizontal="left"/>
    </xf>
    <xf numFmtId="0" fontId="5" fillId="0" borderId="7" xfId="0" applyFont="1" applyBorder="1" applyAlignment="1">
      <alignment horizontal="left" vertical="top"/>
    </xf>
    <xf numFmtId="0" fontId="5" fillId="0" borderId="6" xfId="0" applyFont="1" applyBorder="1"/>
    <xf numFmtId="0" fontId="13" fillId="0" borderId="5" xfId="0" applyFont="1" applyBorder="1"/>
    <xf numFmtId="0" fontId="13" fillId="0" borderId="6" xfId="0" applyFont="1" applyBorder="1"/>
    <xf numFmtId="165" fontId="7" fillId="0" borderId="0" xfId="0" applyNumberFormat="1" applyFont="1" applyAlignment="1">
      <alignment horizontal="right"/>
    </xf>
    <xf numFmtId="0" fontId="11" fillId="0" borderId="0" xfId="0" applyFont="1" applyAlignment="1">
      <alignment horizontal="center" vertical="center"/>
    </xf>
    <xf numFmtId="0" fontId="14" fillId="0" borderId="25" xfId="0" applyFont="1" applyBorder="1"/>
    <xf numFmtId="0" fontId="14" fillId="0" borderId="26" xfId="0" applyFont="1" applyBorder="1"/>
    <xf numFmtId="0" fontId="14" fillId="0" borderId="27" xfId="0" applyFont="1" applyBorder="1"/>
    <xf numFmtId="0" fontId="14" fillId="0" borderId="28" xfId="0" applyFont="1" applyBorder="1"/>
    <xf numFmtId="0" fontId="14" fillId="0" borderId="29" xfId="0" applyFont="1" applyBorder="1"/>
    <xf numFmtId="0" fontId="14" fillId="0" borderId="30" xfId="0" applyFont="1" applyBorder="1"/>
    <xf numFmtId="0" fontId="14" fillId="0" borderId="31" xfId="0" applyFont="1" applyBorder="1"/>
    <xf numFmtId="0" fontId="14" fillId="0" borderId="32" xfId="0" applyFont="1" applyBorder="1"/>
    <xf numFmtId="0" fontId="14" fillId="0" borderId="33" xfId="0" applyFont="1" applyBorder="1" applyAlignment="1">
      <alignment wrapText="1"/>
    </xf>
    <xf numFmtId="0" fontId="14" fillId="0" borderId="34" xfId="0" applyFont="1" applyBorder="1"/>
    <xf numFmtId="0" fontId="14" fillId="0" borderId="35" xfId="0" applyFont="1" applyBorder="1"/>
    <xf numFmtId="0" fontId="7" fillId="0" borderId="5" xfId="0" applyFont="1" applyBorder="1" applyAlignment="1">
      <alignment vertical="top"/>
    </xf>
    <xf numFmtId="0" fontId="21" fillId="0" borderId="0" xfId="0" applyFont="1"/>
    <xf numFmtId="49" fontId="7" fillId="0" borderId="5" xfId="0" applyNumberFormat="1" applyFont="1" applyBorder="1" applyAlignment="1">
      <alignment horizontal="left"/>
    </xf>
    <xf numFmtId="168" fontId="0" fillId="0" borderId="0" xfId="0" applyNumberFormat="1"/>
    <xf numFmtId="168" fontId="5" fillId="0" borderId="0" xfId="0" applyNumberFormat="1" applyFont="1"/>
    <xf numFmtId="168" fontId="29" fillId="18" borderId="6" xfId="57" applyNumberFormat="1" applyFont="1" applyFill="1" applyBorder="1"/>
    <xf numFmtId="168" fontId="7" fillId="17" borderId="3" xfId="0" applyNumberFormat="1" applyFont="1" applyFill="1" applyBorder="1" applyAlignment="1">
      <alignment horizontal="center"/>
    </xf>
    <xf numFmtId="168" fontId="6" fillId="0" borderId="0" xfId="0" applyNumberFormat="1" applyFont="1" applyAlignment="1">
      <alignment horizontal="center"/>
    </xf>
    <xf numFmtId="168" fontId="12" fillId="0" borderId="0" xfId="0" applyNumberFormat="1" applyFont="1" applyAlignment="1">
      <alignment horizontal="right" vertical="top"/>
    </xf>
    <xf numFmtId="168" fontId="7" fillId="19" borderId="24" xfId="0" applyNumberFormat="1" applyFont="1" applyFill="1" applyBorder="1" applyAlignment="1">
      <alignment horizontal="right"/>
    </xf>
    <xf numFmtId="168" fontId="12" fillId="0" borderId="0" xfId="0" applyNumberFormat="1" applyFont="1" applyAlignment="1">
      <alignment horizontal="right"/>
    </xf>
    <xf numFmtId="166" fontId="35" fillId="0" borderId="0" xfId="0" applyNumberFormat="1" applyFont="1" applyAlignment="1">
      <alignment horizontal="right" vertical="top"/>
    </xf>
    <xf numFmtId="0" fontId="7" fillId="19" borderId="24" xfId="0" applyFont="1" applyFill="1" applyBorder="1" applyAlignment="1">
      <alignment horizontal="right"/>
    </xf>
    <xf numFmtId="4" fontId="7" fillId="19" borderId="24" xfId="0" applyNumberFormat="1" applyFont="1" applyFill="1" applyBorder="1" applyAlignment="1">
      <alignment horizontal="right"/>
    </xf>
    <xf numFmtId="166" fontId="7" fillId="19" borderId="24" xfId="0" applyNumberFormat="1" applyFont="1" applyFill="1" applyBorder="1" applyAlignment="1">
      <alignment horizontal="right"/>
    </xf>
    <xf numFmtId="49" fontId="7" fillId="19" borderId="24" xfId="0" applyNumberFormat="1" applyFont="1" applyFill="1" applyBorder="1" applyAlignment="1">
      <alignment vertical="top"/>
    </xf>
    <xf numFmtId="49" fontId="6" fillId="0" borderId="0" xfId="0" applyNumberFormat="1" applyFont="1" applyAlignment="1">
      <alignment vertical="top"/>
    </xf>
    <xf numFmtId="0" fontId="6" fillId="0" borderId="0" xfId="0" applyFont="1" applyAlignment="1">
      <alignment horizontal="right"/>
    </xf>
    <xf numFmtId="4" fontId="6" fillId="0" borderId="0" xfId="0" applyNumberFormat="1" applyFont="1" applyAlignment="1">
      <alignment horizontal="right"/>
    </xf>
    <xf numFmtId="166" fontId="6" fillId="0" borderId="0" xfId="0" applyNumberFormat="1" applyFont="1" applyAlignment="1">
      <alignment horizontal="right"/>
    </xf>
    <xf numFmtId="0" fontId="78" fillId="0" borderId="0" xfId="0" applyFont="1"/>
    <xf numFmtId="0" fontId="79" fillId="0" borderId="0" xfId="0" applyFont="1"/>
    <xf numFmtId="0" fontId="18" fillId="19" borderId="24" xfId="0" applyFont="1" applyFill="1" applyBorder="1" applyAlignment="1">
      <alignment horizontal="left" vertical="top" wrapText="1"/>
    </xf>
    <xf numFmtId="0" fontId="17" fillId="0" borderId="0" xfId="0" applyFont="1" applyAlignment="1">
      <alignment horizontal="left" vertical="top" wrapText="1"/>
    </xf>
    <xf numFmtId="49" fontId="12" fillId="0" borderId="0" xfId="0" applyNumberFormat="1" applyFont="1" applyAlignment="1">
      <alignment horizontal="right"/>
    </xf>
    <xf numFmtId="0" fontId="9" fillId="0" borderId="0" xfId="0" applyFont="1" applyAlignment="1">
      <alignment horizontal="justify" vertical="center" wrapText="1"/>
    </xf>
    <xf numFmtId="4" fontId="12" fillId="0" borderId="0" xfId="0" applyNumberFormat="1" applyFont="1"/>
    <xf numFmtId="0" fontId="9" fillId="0" borderId="0" xfId="0" applyFont="1" applyAlignment="1">
      <alignment horizontal="left" vertical="center" wrapText="1"/>
    </xf>
    <xf numFmtId="0" fontId="12" fillId="0" borderId="0" xfId="0" applyFont="1" applyAlignment="1">
      <alignment horizontal="center" vertical="top"/>
    </xf>
    <xf numFmtId="4" fontId="29" fillId="0" borderId="0" xfId="57" applyNumberFormat="1" applyFont="1"/>
    <xf numFmtId="4" fontId="29" fillId="0" borderId="0" xfId="57" applyNumberFormat="1" applyFont="1" applyAlignment="1">
      <alignment horizontal="right"/>
    </xf>
    <xf numFmtId="0" fontId="29" fillId="0" borderId="0" xfId="57" applyFont="1"/>
    <xf numFmtId="0" fontId="7" fillId="19" borderId="24" xfId="0" applyFont="1" applyFill="1" applyBorder="1" applyAlignment="1">
      <alignment horizontal="left" vertical="top" wrapText="1"/>
    </xf>
    <xf numFmtId="0" fontId="9" fillId="0" borderId="0" xfId="58" applyFont="1" applyAlignment="1" applyProtection="1">
      <alignment horizontal="justify" vertical="top" wrapText="1"/>
      <protection locked="0"/>
    </xf>
    <xf numFmtId="166" fontId="12" fillId="0" borderId="0" xfId="0" applyNumberFormat="1" applyFont="1" applyAlignment="1">
      <alignment vertical="top"/>
    </xf>
    <xf numFmtId="49" fontId="25" fillId="0" borderId="0" xfId="0" applyNumberFormat="1" applyFont="1" applyAlignment="1">
      <alignment horizontal="right" vertical="top"/>
    </xf>
    <xf numFmtId="0" fontId="23" fillId="0" borderId="0" xfId="0" applyFont="1" applyAlignment="1">
      <alignment horizontal="justify" vertical="top" wrapText="1"/>
    </xf>
    <xf numFmtId="4" fontId="9" fillId="0" borderId="0" xfId="0" applyNumberFormat="1" applyFont="1" applyAlignment="1">
      <alignment horizontal="right" vertical="top"/>
    </xf>
    <xf numFmtId="0" fontId="7" fillId="19" borderId="24" xfId="0" applyFont="1" applyFill="1" applyBorder="1" applyAlignment="1">
      <alignment vertical="top" wrapText="1"/>
    </xf>
    <xf numFmtId="168" fontId="12" fillId="0" borderId="0" xfId="0" applyNumberFormat="1" applyFont="1"/>
    <xf numFmtId="0" fontId="78" fillId="0" borderId="0" xfId="0" applyFont="1" applyAlignment="1">
      <alignment vertical="top"/>
    </xf>
    <xf numFmtId="0" fontId="59" fillId="0" borderId="0" xfId="0" applyFont="1" applyAlignment="1">
      <alignment horizontal="justify" vertical="top" wrapText="1"/>
    </xf>
    <xf numFmtId="0" fontId="60" fillId="0" borderId="0" xfId="0" applyFont="1" applyAlignment="1">
      <alignment horizontal="justify" vertical="top" wrapText="1"/>
    </xf>
    <xf numFmtId="0" fontId="6" fillId="0" borderId="0" xfId="0" applyFont="1" applyAlignment="1">
      <alignment horizontal="justify" wrapText="1"/>
    </xf>
    <xf numFmtId="4" fontId="80" fillId="0" borderId="0" xfId="45" applyNumberFormat="1" applyFont="1" applyAlignment="1">
      <alignment vertical="top"/>
    </xf>
    <xf numFmtId="4" fontId="65" fillId="0" borderId="0" xfId="0" applyNumberFormat="1" applyFont="1" applyAlignment="1">
      <alignment horizontal="justify" vertical="top" wrapText="1"/>
    </xf>
    <xf numFmtId="0" fontId="70" fillId="0" borderId="0" xfId="0" applyFont="1" applyAlignment="1">
      <alignment horizontal="justify" vertical="top" wrapText="1"/>
    </xf>
    <xf numFmtId="0" fontId="5" fillId="0" borderId="0" xfId="0" applyFont="1" applyAlignment="1">
      <alignment horizontal="center" vertical="top"/>
    </xf>
    <xf numFmtId="4" fontId="80" fillId="0" borderId="0" xfId="45" applyNumberFormat="1" applyFont="1"/>
    <xf numFmtId="49" fontId="7" fillId="19" borderId="24" xfId="0" applyNumberFormat="1" applyFont="1" applyFill="1" applyBorder="1" applyAlignment="1">
      <alignment horizontal="left" vertical="top"/>
    </xf>
    <xf numFmtId="0" fontId="7" fillId="0" borderId="0" xfId="0" applyFont="1" applyAlignment="1">
      <alignment vertical="top" wrapText="1"/>
    </xf>
    <xf numFmtId="0" fontId="38" fillId="0" borderId="0" xfId="0" applyFont="1" applyAlignment="1">
      <alignment vertical="top" wrapText="1"/>
    </xf>
    <xf numFmtId="0" fontId="0" fillId="0" borderId="0" xfId="0" applyAlignment="1">
      <alignment wrapText="1"/>
    </xf>
    <xf numFmtId="0" fontId="4" fillId="0" borderId="0" xfId="0" applyFont="1" applyAlignment="1">
      <alignment vertical="top" wrapText="1"/>
    </xf>
    <xf numFmtId="0" fontId="32" fillId="0" borderId="0" xfId="0" applyFont="1" applyAlignment="1">
      <alignment wrapText="1"/>
    </xf>
    <xf numFmtId="0" fontId="5" fillId="0" borderId="0" xfId="0" applyFont="1" applyAlignment="1">
      <alignment wrapText="1"/>
    </xf>
    <xf numFmtId="0" fontId="7" fillId="0" borderId="0" xfId="0" applyFont="1" applyAlignment="1">
      <alignment wrapText="1"/>
    </xf>
    <xf numFmtId="0" fontId="7" fillId="17" borderId="3" xfId="0" applyFont="1" applyFill="1" applyBorder="1" applyAlignment="1">
      <alignment vertical="top" wrapText="1"/>
    </xf>
    <xf numFmtId="0" fontId="38" fillId="17" borderId="3" xfId="0" applyFont="1" applyFill="1" applyBorder="1" applyAlignment="1">
      <alignment vertical="top" wrapText="1"/>
    </xf>
    <xf numFmtId="0" fontId="12" fillId="0" borderId="0" xfId="0" applyFont="1" applyAlignment="1">
      <alignment wrapText="1"/>
    </xf>
    <xf numFmtId="0" fontId="51" fillId="0" borderId="0" xfId="0" applyFont="1" applyAlignment="1">
      <alignment vertical="top" wrapText="1"/>
    </xf>
    <xf numFmtId="0" fontId="12" fillId="0" borderId="0" xfId="0" applyFont="1" applyAlignment="1">
      <alignment vertical="top" wrapText="1"/>
    </xf>
    <xf numFmtId="49" fontId="12" fillId="0" borderId="0" xfId="0" applyNumberFormat="1" applyFont="1" applyAlignment="1">
      <alignment vertical="top" wrapText="1"/>
    </xf>
    <xf numFmtId="4" fontId="35" fillId="0" borderId="0" xfId="0" applyNumberFormat="1" applyFont="1" applyAlignment="1">
      <alignment vertical="top" wrapText="1"/>
    </xf>
    <xf numFmtId="0" fontId="12" fillId="0" borderId="0" xfId="0" applyFont="1" applyAlignment="1">
      <alignment horizontal="right" vertical="top" wrapText="1"/>
    </xf>
    <xf numFmtId="4" fontId="35" fillId="0" borderId="0" xfId="0" applyNumberFormat="1" applyFont="1" applyAlignment="1">
      <alignment horizontal="right" vertical="top" wrapText="1"/>
    </xf>
    <xf numFmtId="166" fontId="12" fillId="0" borderId="0" xfId="0" applyNumberFormat="1" applyFont="1" applyAlignment="1">
      <alignment horizontal="right" vertical="top" wrapText="1"/>
    </xf>
    <xf numFmtId="0" fontId="80" fillId="0" borderId="0" xfId="45" applyFont="1" applyAlignment="1">
      <alignment vertical="top" wrapText="1"/>
    </xf>
    <xf numFmtId="4" fontId="80" fillId="0" borderId="0" xfId="45" applyNumberFormat="1" applyFont="1" applyAlignment="1">
      <alignment vertical="top" wrapText="1"/>
    </xf>
    <xf numFmtId="49" fontId="12" fillId="0" borderId="0" xfId="0" applyNumberFormat="1" applyFont="1" applyAlignment="1">
      <alignment horizontal="center" wrapText="1"/>
    </xf>
    <xf numFmtId="49" fontId="7" fillId="18" borderId="24" xfId="0" applyNumberFormat="1" applyFont="1" applyFill="1" applyBorder="1" applyAlignment="1">
      <alignment vertical="top" wrapText="1"/>
    </xf>
    <xf numFmtId="49" fontId="12" fillId="0" borderId="0" xfId="0" applyNumberFormat="1" applyFont="1" applyAlignment="1">
      <alignment horizontal="center" vertical="top" wrapText="1"/>
    </xf>
    <xf numFmtId="0" fontId="5" fillId="0" borderId="0" xfId="0" applyFont="1" applyAlignment="1">
      <alignment vertical="top" wrapText="1"/>
    </xf>
    <xf numFmtId="0" fontId="62" fillId="0" borderId="0" xfId="0" applyFont="1" applyAlignment="1">
      <alignment vertical="top" wrapText="1"/>
    </xf>
    <xf numFmtId="0" fontId="0" fillId="0" borderId="0" xfId="0" applyAlignment="1">
      <alignment vertical="top" wrapText="1"/>
    </xf>
    <xf numFmtId="0" fontId="7" fillId="17" borderId="3" xfId="0" applyFont="1" applyFill="1" applyBorder="1" applyAlignment="1">
      <alignment horizontal="center" vertical="top" wrapText="1"/>
    </xf>
    <xf numFmtId="4" fontId="38" fillId="17" borderId="3" xfId="0" applyNumberFormat="1" applyFont="1" applyFill="1" applyBorder="1" applyAlignment="1">
      <alignment horizontal="center" vertical="top" wrapText="1"/>
    </xf>
    <xf numFmtId="0" fontId="76" fillId="0" borderId="0" xfId="45" applyAlignment="1">
      <alignment vertical="top" wrapText="1"/>
    </xf>
    <xf numFmtId="4" fontId="0" fillId="0" borderId="0" xfId="0" applyNumberFormat="1" applyAlignment="1">
      <alignment vertical="top" wrapText="1"/>
    </xf>
    <xf numFmtId="0" fontId="76" fillId="0" borderId="0" xfId="45" applyAlignment="1">
      <alignment vertical="top"/>
    </xf>
    <xf numFmtId="0" fontId="7" fillId="18" borderId="24" xfId="0" applyFont="1" applyFill="1" applyBorder="1" applyAlignment="1">
      <alignment horizontal="right" vertical="top" wrapText="1"/>
    </xf>
    <xf numFmtId="4" fontId="38" fillId="18" borderId="24" xfId="0" applyNumberFormat="1" applyFont="1" applyFill="1" applyBorder="1" applyAlignment="1">
      <alignment horizontal="right" vertical="top" wrapText="1"/>
    </xf>
    <xf numFmtId="166" fontId="7" fillId="18" borderId="24" xfId="0" applyNumberFormat="1" applyFont="1" applyFill="1" applyBorder="1" applyAlignment="1">
      <alignment horizontal="right" vertical="top" wrapText="1"/>
    </xf>
    <xf numFmtId="4" fontId="14" fillId="0" borderId="0" xfId="45" applyNumberFormat="1" applyFont="1" applyAlignment="1">
      <alignment wrapText="1"/>
    </xf>
    <xf numFmtId="0" fontId="32" fillId="0" borderId="0" xfId="0" applyFont="1"/>
    <xf numFmtId="9" fontId="1" fillId="0" borderId="0" xfId="71" applyAlignment="1">
      <alignment horizontal="right" vertical="top"/>
    </xf>
    <xf numFmtId="0" fontId="35" fillId="0" borderId="0" xfId="0" quotePrefix="1" applyFont="1" applyAlignment="1">
      <alignment horizontal="left" wrapText="1"/>
    </xf>
    <xf numFmtId="0" fontId="35" fillId="0" borderId="0" xfId="0" quotePrefix="1" applyFont="1" applyAlignment="1">
      <alignment horizontal="left" vertical="top" wrapText="1"/>
    </xf>
    <xf numFmtId="49" fontId="7" fillId="0" borderId="24" xfId="0" applyNumberFormat="1" applyFont="1" applyBorder="1" applyAlignment="1">
      <alignment vertical="top"/>
    </xf>
    <xf numFmtId="0" fontId="7" fillId="0" borderId="24" xfId="0" applyFont="1" applyBorder="1" applyAlignment="1">
      <alignment horizontal="left" vertical="top" wrapText="1"/>
    </xf>
    <xf numFmtId="0" fontId="74" fillId="0" borderId="0" xfId="0" applyFont="1" applyAlignment="1">
      <alignment horizontal="right" vertical="top"/>
    </xf>
    <xf numFmtId="0" fontId="0" fillId="0" borderId="0" xfId="0" applyAlignment="1">
      <alignment vertical="top"/>
    </xf>
    <xf numFmtId="4" fontId="23" fillId="0" borderId="0" xfId="57" applyNumberFormat="1" applyFont="1" applyAlignment="1">
      <alignment vertical="top"/>
    </xf>
    <xf numFmtId="4" fontId="23" fillId="0" borderId="0" xfId="57" applyNumberFormat="1" applyFont="1" applyAlignment="1">
      <alignment horizontal="right" vertical="top"/>
    </xf>
    <xf numFmtId="4" fontId="23" fillId="0" borderId="22" xfId="57" applyNumberFormat="1" applyFont="1" applyBorder="1" applyAlignment="1">
      <alignment vertical="top"/>
    </xf>
    <xf numFmtId="0" fontId="7" fillId="0" borderId="24" xfId="0" applyFont="1" applyBorder="1" applyAlignment="1">
      <alignment horizontal="right" vertical="top"/>
    </xf>
    <xf numFmtId="4" fontId="7" fillId="0" borderId="24" xfId="0" applyNumberFormat="1" applyFont="1" applyBorder="1" applyAlignment="1">
      <alignment horizontal="right" vertical="top"/>
    </xf>
    <xf numFmtId="166" fontId="7" fillId="0" borderId="24" xfId="0" applyNumberFormat="1" applyFont="1" applyBorder="1" applyAlignment="1">
      <alignment horizontal="right" vertical="top"/>
    </xf>
    <xf numFmtId="0" fontId="19" fillId="0" borderId="0" xfId="0" applyFont="1" applyAlignment="1">
      <alignment horizontal="left" vertical="top" wrapText="1"/>
    </xf>
    <xf numFmtId="0" fontId="87" fillId="18" borderId="14" xfId="0" applyFont="1" applyFill="1" applyBorder="1" applyAlignment="1">
      <alignment vertical="center"/>
    </xf>
    <xf numFmtId="0" fontId="88" fillId="18" borderId="15" xfId="0" applyFont="1" applyFill="1" applyBorder="1" applyAlignment="1">
      <alignment vertical="center"/>
    </xf>
    <xf numFmtId="166" fontId="87" fillId="18" borderId="16" xfId="0" applyNumberFormat="1" applyFont="1" applyFill="1" applyBorder="1" applyAlignment="1">
      <alignment vertical="center"/>
    </xf>
    <xf numFmtId="0" fontId="10" fillId="0" borderId="8" xfId="0" applyFont="1" applyBorder="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7" fillId="0" borderId="0" xfId="0" applyFont="1" applyAlignment="1">
      <alignment horizontal="left" vertical="top"/>
    </xf>
    <xf numFmtId="0" fontId="7" fillId="0" borderId="0" xfId="0" applyFont="1" applyAlignment="1">
      <alignment horizontal="left" vertical="top"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Alignment="1">
      <alignment horizontal="left"/>
    </xf>
    <xf numFmtId="0" fontId="7" fillId="0" borderId="5" xfId="0" applyFont="1" applyBorder="1" applyAlignment="1">
      <alignment horizontal="left"/>
    </xf>
    <xf numFmtId="0" fontId="7" fillId="0" borderId="6" xfId="0" applyFont="1" applyBorder="1" applyAlignment="1">
      <alignment horizontal="left"/>
    </xf>
    <xf numFmtId="0" fontId="7" fillId="0" borderId="5" xfId="0" applyFont="1" applyBorder="1" applyAlignment="1">
      <alignment vertical="top" wrapText="1"/>
    </xf>
    <xf numFmtId="0" fontId="7" fillId="0" borderId="6" xfId="0" applyFont="1" applyBorder="1" applyAlignment="1">
      <alignment vertical="top" wrapText="1"/>
    </xf>
    <xf numFmtId="0" fontId="47" fillId="0" borderId="0" xfId="0" applyFont="1" applyAlignment="1">
      <alignment horizontal="left" vertical="top" wrapText="1"/>
    </xf>
    <xf numFmtId="0" fontId="46" fillId="0" borderId="0" xfId="0" applyFont="1" applyAlignment="1">
      <alignment horizontal="left" vertical="top" wrapText="1"/>
    </xf>
    <xf numFmtId="0" fontId="23" fillId="0" borderId="18" xfId="0" applyFont="1" applyBorder="1" applyAlignment="1">
      <alignment horizontal="justify" vertical="top" wrapText="1"/>
    </xf>
    <xf numFmtId="0" fontId="23" fillId="0" borderId="0" xfId="0" applyFont="1"/>
    <xf numFmtId="0" fontId="23" fillId="0" borderId="22" xfId="0" applyFont="1" applyBorder="1"/>
    <xf numFmtId="0" fontId="23" fillId="0" borderId="19" xfId="0" applyFont="1" applyBorder="1" applyAlignment="1">
      <alignment horizontal="justify" vertical="top" wrapText="1"/>
    </xf>
    <xf numFmtId="0" fontId="23" fillId="0" borderId="4" xfId="0" applyFont="1" applyBorder="1"/>
    <xf numFmtId="0" fontId="23" fillId="0" borderId="23" xfId="0" applyFont="1" applyBorder="1"/>
    <xf numFmtId="0" fontId="28" fillId="18" borderId="7" xfId="57" applyFont="1" applyFill="1" applyBorder="1"/>
    <xf numFmtId="0" fontId="28" fillId="18" borderId="5" xfId="57" applyFont="1" applyFill="1" applyBorder="1"/>
    <xf numFmtId="0" fontId="28" fillId="18" borderId="6" xfId="57" applyFont="1" applyFill="1" applyBorder="1"/>
    <xf numFmtId="0" fontId="20" fillId="0" borderId="17" xfId="0" applyFont="1" applyBorder="1" applyAlignment="1">
      <alignment horizontal="justify" vertical="top" wrapText="1"/>
    </xf>
    <xf numFmtId="0" fontId="23" fillId="0" borderId="20" xfId="0" applyFont="1" applyBorder="1"/>
    <xf numFmtId="0" fontId="23" fillId="0" borderId="21" xfId="0" applyFont="1" applyBorder="1"/>
    <xf numFmtId="0" fontId="23" fillId="0" borderId="18" xfId="0" applyFont="1" applyBorder="1" applyAlignment="1">
      <alignment horizontal="left" vertical="top" wrapText="1"/>
    </xf>
    <xf numFmtId="0" fontId="23" fillId="0" borderId="0" xfId="0" applyFont="1" applyAlignment="1">
      <alignment horizontal="left"/>
    </xf>
    <xf numFmtId="0" fontId="23" fillId="0" borderId="22" xfId="0" applyFont="1" applyBorder="1" applyAlignment="1">
      <alignment horizontal="left"/>
    </xf>
    <xf numFmtId="0" fontId="23" fillId="0" borderId="19" xfId="0" applyFont="1" applyBorder="1" applyAlignment="1">
      <alignment horizontal="left" vertical="top" wrapText="1"/>
    </xf>
    <xf numFmtId="0" fontId="23" fillId="0" borderId="4" xfId="0" applyFont="1" applyBorder="1" applyAlignment="1">
      <alignment horizontal="left"/>
    </xf>
    <xf numFmtId="0" fontId="23" fillId="0" borderId="23" xfId="0" applyFont="1" applyBorder="1" applyAlignment="1">
      <alignment horizontal="left"/>
    </xf>
    <xf numFmtId="0" fontId="20" fillId="0" borderId="17" xfId="0" applyFont="1" applyBorder="1" applyAlignment="1">
      <alignment horizontal="left" vertical="top" wrapText="1"/>
    </xf>
    <xf numFmtId="0" fontId="23" fillId="0" borderId="20" xfId="0" applyFont="1" applyBorder="1" applyAlignment="1">
      <alignment horizontal="left"/>
    </xf>
    <xf numFmtId="0" fontId="23" fillId="0" borderId="21" xfId="0" applyFont="1" applyBorder="1" applyAlignment="1">
      <alignment horizontal="left"/>
    </xf>
    <xf numFmtId="0" fontId="20" fillId="0" borderId="18" xfId="0" applyFont="1" applyBorder="1" applyAlignment="1">
      <alignment horizontal="left" vertical="top" wrapText="1"/>
    </xf>
    <xf numFmtId="0" fontId="23" fillId="0" borderId="4" xfId="0" applyFont="1" applyBorder="1" applyAlignment="1">
      <alignment wrapText="1"/>
    </xf>
    <xf numFmtId="0" fontId="23" fillId="0" borderId="23" xfId="0" applyFont="1" applyBorder="1" applyAlignment="1">
      <alignment wrapText="1"/>
    </xf>
    <xf numFmtId="0" fontId="23" fillId="0" borderId="20" xfId="0" applyFont="1" applyBorder="1" applyAlignment="1">
      <alignment wrapText="1"/>
    </xf>
    <xf numFmtId="0" fontId="23" fillId="0" borderId="21" xfId="0" applyFont="1" applyBorder="1" applyAlignment="1">
      <alignment wrapText="1"/>
    </xf>
    <xf numFmtId="0" fontId="23" fillId="0" borderId="0" xfId="0" applyFont="1" applyAlignment="1">
      <alignment wrapText="1"/>
    </xf>
    <xf numFmtId="0" fontId="23" fillId="0" borderId="22" xfId="0" applyFont="1" applyBorder="1" applyAlignment="1">
      <alignment wrapText="1"/>
    </xf>
    <xf numFmtId="0" fontId="20" fillId="0" borderId="0" xfId="0" applyFont="1" applyAlignment="1">
      <alignment horizontal="left" vertical="top" wrapText="1"/>
    </xf>
    <xf numFmtId="0" fontId="13" fillId="0" borderId="0" xfId="0" applyFont="1" applyAlignment="1">
      <alignment horizontal="left" vertical="top" wrapText="1"/>
    </xf>
    <xf numFmtId="0" fontId="75" fillId="0" borderId="0" xfId="0" applyFont="1" applyAlignment="1">
      <alignment horizontal="left" vertical="top" wrapText="1"/>
    </xf>
    <xf numFmtId="0" fontId="81" fillId="0" borderId="0" xfId="0" applyFont="1" applyAlignment="1">
      <alignment horizontal="left" vertical="top" wrapText="1"/>
    </xf>
    <xf numFmtId="0" fontId="23" fillId="0" borderId="19" xfId="70" applyFont="1" applyBorder="1" applyAlignment="1">
      <alignment horizontal="left" vertical="top" wrapText="1"/>
    </xf>
    <xf numFmtId="0" fontId="23" fillId="0" borderId="4" xfId="70" applyFont="1" applyBorder="1" applyAlignment="1">
      <alignment horizontal="left" vertical="top" wrapText="1"/>
    </xf>
    <xf numFmtId="0" fontId="23" fillId="0" borderId="23" xfId="70" applyFont="1" applyBorder="1" applyAlignment="1">
      <alignment horizontal="left" vertical="top" wrapText="1"/>
    </xf>
    <xf numFmtId="0" fontId="23" fillId="0" borderId="18" xfId="70" applyFont="1" applyBorder="1" applyAlignment="1">
      <alignment horizontal="left" vertical="top" wrapText="1"/>
    </xf>
    <xf numFmtId="0" fontId="23" fillId="0" borderId="0" xfId="70" applyFont="1" applyAlignment="1">
      <alignment horizontal="left" vertical="top" wrapText="1"/>
    </xf>
    <xf numFmtId="0" fontId="23" fillId="0" borderId="22" xfId="70" applyFont="1" applyBorder="1" applyAlignment="1">
      <alignment horizontal="left" vertical="top" wrapText="1"/>
    </xf>
    <xf numFmtId="0" fontId="28" fillId="18" borderId="7" xfId="57" applyFont="1" applyFill="1" applyBorder="1" applyAlignment="1">
      <alignment horizontal="left" vertical="top" wrapText="1"/>
    </xf>
    <xf numFmtId="0" fontId="28" fillId="18" borderId="5" xfId="57" applyFont="1" applyFill="1" applyBorder="1" applyAlignment="1">
      <alignment horizontal="left" vertical="top" wrapText="1"/>
    </xf>
    <xf numFmtId="0" fontId="28" fillId="18" borderId="6" xfId="57" applyFont="1" applyFill="1" applyBorder="1" applyAlignment="1">
      <alignment horizontal="left" vertical="top" wrapText="1"/>
    </xf>
    <xf numFmtId="0" fontId="49" fillId="0" borderId="7" xfId="0" applyFont="1" applyBorder="1" applyAlignment="1">
      <alignment horizontal="justify" vertical="top" wrapText="1"/>
    </xf>
    <xf numFmtId="0" fontId="49" fillId="0" borderId="5" xfId="0" applyFont="1" applyBorder="1" applyAlignment="1">
      <alignment horizontal="justify" vertical="top" wrapText="1"/>
    </xf>
    <xf numFmtId="0" fontId="49" fillId="0" borderId="6" xfId="0" applyFont="1" applyBorder="1" applyAlignment="1">
      <alignment horizontal="justify" vertical="top" wrapText="1"/>
    </xf>
    <xf numFmtId="0" fontId="23" fillId="0" borderId="17" xfId="0" applyFont="1" applyBorder="1" applyAlignment="1">
      <alignment horizontal="justify" vertical="top" wrapText="1"/>
    </xf>
    <xf numFmtId="0" fontId="23" fillId="0" borderId="0" xfId="0" applyFont="1" applyAlignment="1">
      <alignment horizontal="justify" vertical="top" wrapText="1"/>
    </xf>
    <xf numFmtId="0" fontId="23" fillId="0" borderId="22" xfId="0" applyFont="1" applyBorder="1" applyAlignment="1">
      <alignment horizontal="justify" vertical="top" wrapText="1"/>
    </xf>
    <xf numFmtId="0" fontId="23" fillId="0" borderId="4" xfId="0" applyFont="1" applyBorder="1" applyAlignment="1">
      <alignment horizontal="justify" vertical="top" wrapText="1"/>
    </xf>
    <xf numFmtId="0" fontId="23" fillId="0" borderId="23" xfId="0" applyFont="1" applyBorder="1" applyAlignment="1">
      <alignment horizontal="justify" vertical="top" wrapText="1"/>
    </xf>
    <xf numFmtId="0" fontId="26" fillId="0" borderId="20" xfId="0" applyFont="1" applyBorder="1" applyAlignment="1">
      <alignment horizontal="left" vertical="top" wrapText="1"/>
    </xf>
    <xf numFmtId="0" fontId="71" fillId="0" borderId="0" xfId="0" applyFont="1" applyAlignment="1">
      <alignment horizontal="left" vertical="top" wrapText="1"/>
    </xf>
    <xf numFmtId="0" fontId="23" fillId="0" borderId="0" xfId="0" applyFont="1" applyAlignment="1">
      <alignment horizontal="justify" vertical="top"/>
    </xf>
    <xf numFmtId="0" fontId="23" fillId="0" borderId="22" xfId="0" applyFont="1" applyBorder="1" applyAlignment="1">
      <alignment horizontal="justify" vertical="top"/>
    </xf>
    <xf numFmtId="0" fontId="23" fillId="0" borderId="18" xfId="0" quotePrefix="1" applyFont="1" applyBorder="1" applyAlignment="1">
      <alignment horizontal="justify" vertical="top" wrapText="1"/>
    </xf>
    <xf numFmtId="0" fontId="73" fillId="0" borderId="18" xfId="0" applyFont="1" applyBorder="1" applyAlignment="1">
      <alignment horizontal="justify" vertical="top" wrapText="1"/>
    </xf>
    <xf numFmtId="0" fontId="73" fillId="0" borderId="0" xfId="0" applyFont="1" applyAlignment="1">
      <alignment horizontal="justify" vertical="top"/>
    </xf>
    <xf numFmtId="0" fontId="73" fillId="0" borderId="22" xfId="0" applyFont="1" applyBorder="1" applyAlignment="1">
      <alignment horizontal="justify" vertical="top"/>
    </xf>
    <xf numFmtId="0" fontId="38" fillId="18" borderId="24" xfId="0" applyFont="1" applyFill="1" applyBorder="1" applyAlignment="1">
      <alignment horizontal="left" vertical="top" wrapText="1"/>
    </xf>
    <xf numFmtId="0" fontId="50" fillId="0" borderId="19" xfId="0" applyFont="1" applyBorder="1" applyAlignment="1">
      <alignment horizontal="justify" vertical="top" wrapText="1"/>
    </xf>
    <xf numFmtId="0" fontId="50" fillId="0" borderId="4" xfId="0" applyFont="1" applyBorder="1" applyAlignment="1">
      <alignment horizontal="justify" vertical="top" wrapText="1"/>
    </xf>
    <xf numFmtId="0" fontId="50" fillId="0" borderId="23" xfId="0" applyFont="1" applyBorder="1" applyAlignment="1">
      <alignment horizontal="justify" vertical="top" wrapText="1"/>
    </xf>
    <xf numFmtId="0" fontId="31" fillId="0" borderId="17" xfId="0" applyFont="1" applyBorder="1" applyAlignment="1">
      <alignment horizontal="justify" vertical="top" wrapText="1"/>
    </xf>
    <xf numFmtId="0" fontId="33" fillId="0" borderId="20" xfId="0" applyFont="1" applyBorder="1" applyAlignment="1">
      <alignment horizontal="justify" vertical="top" wrapText="1"/>
    </xf>
    <xf numFmtId="0" fontId="33" fillId="0" borderId="21" xfId="0" applyFont="1" applyBorder="1" applyAlignment="1">
      <alignment horizontal="justify" vertical="top" wrapText="1"/>
    </xf>
    <xf numFmtId="3" fontId="23" fillId="0" borderId="18" xfId="0" applyNumberFormat="1" applyFont="1" applyBorder="1" applyAlignment="1">
      <alignment horizontal="justify" vertical="top" wrapText="1"/>
    </xf>
    <xf numFmtId="3" fontId="23" fillId="0" borderId="19" xfId="0" applyNumberFormat="1" applyFont="1" applyBorder="1" applyAlignment="1">
      <alignment horizontal="justify" vertical="top" wrapText="1"/>
    </xf>
    <xf numFmtId="0" fontId="30" fillId="0" borderId="17" xfId="0" applyFont="1" applyBorder="1" applyAlignment="1">
      <alignment horizontal="justify" vertical="top" wrapText="1"/>
    </xf>
    <xf numFmtId="0" fontId="23" fillId="0" borderId="20" xfId="0" applyFont="1" applyBorder="1" applyAlignment="1">
      <alignment horizontal="justify" vertical="top" wrapText="1"/>
    </xf>
    <xf numFmtId="0" fontId="23" fillId="0" borderId="21" xfId="0" applyFont="1" applyBorder="1" applyAlignment="1">
      <alignment horizontal="justify" vertical="top" wrapText="1"/>
    </xf>
    <xf numFmtId="0" fontId="23" fillId="0" borderId="17"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3" fillId="0" borderId="18" xfId="0" applyFont="1" applyBorder="1" applyAlignment="1">
      <alignment vertical="top" wrapText="1"/>
    </xf>
    <xf numFmtId="0" fontId="20" fillId="0" borderId="0" xfId="0" applyFont="1" applyAlignment="1">
      <alignment vertical="top" wrapText="1"/>
    </xf>
    <xf numFmtId="0" fontId="20" fillId="0" borderId="22" xfId="0" applyFont="1" applyBorder="1" applyAlignment="1">
      <alignment vertical="top" wrapText="1"/>
    </xf>
    <xf numFmtId="0" fontId="23" fillId="0" borderId="19" xfId="0" applyFont="1" applyBorder="1" applyAlignment="1">
      <alignment vertical="top" wrapText="1"/>
    </xf>
    <xf numFmtId="0" fontId="20" fillId="0" borderId="4" xfId="0" applyFont="1" applyBorder="1" applyAlignment="1">
      <alignment vertical="top" wrapText="1"/>
    </xf>
    <xf numFmtId="0" fontId="20" fillId="0" borderId="23" xfId="0" applyFont="1" applyBorder="1" applyAlignment="1">
      <alignment vertical="top" wrapText="1"/>
    </xf>
  </cellXfs>
  <cellStyles count="85">
    <cellStyle name="20 % – Poudarek1 2" xfId="1" xr:uid="{00000000-0005-0000-0000-000000000000}"/>
    <cellStyle name="20 % – Poudarek2 2" xfId="2" xr:uid="{00000000-0005-0000-0000-000001000000}"/>
    <cellStyle name="20 % – Poudarek3 2" xfId="3" xr:uid="{00000000-0005-0000-0000-000002000000}"/>
    <cellStyle name="20 % – Poudarek4 2" xfId="4" xr:uid="{00000000-0005-0000-0000-000003000000}"/>
    <cellStyle name="20 % – Poudarek5 2" xfId="5" xr:uid="{00000000-0005-0000-0000-000004000000}"/>
    <cellStyle name="20 % – Poudarek6 2"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2" xfId="13" xr:uid="{00000000-0005-0000-0000-00000C000000}"/>
    <cellStyle name="40 % – Poudarek2 2" xfId="14" xr:uid="{00000000-0005-0000-0000-00000D000000}"/>
    <cellStyle name="40 % – Poudarek3 2" xfId="15" xr:uid="{00000000-0005-0000-0000-00000E000000}"/>
    <cellStyle name="40 % – Poudarek4 2" xfId="16" xr:uid="{00000000-0005-0000-0000-00000F000000}"/>
    <cellStyle name="40 % – Poudarek5 2" xfId="17" xr:uid="{00000000-0005-0000-0000-000010000000}"/>
    <cellStyle name="40 % – Poudarek6 2"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2" xfId="25" xr:uid="{00000000-0005-0000-0000-000018000000}"/>
    <cellStyle name="60 % – Poudarek2 2" xfId="26" xr:uid="{00000000-0005-0000-0000-000019000000}"/>
    <cellStyle name="60 % – Poudarek3 2" xfId="27" xr:uid="{00000000-0005-0000-0000-00001A000000}"/>
    <cellStyle name="60 % – Poudarek4 2" xfId="28" xr:uid="{00000000-0005-0000-0000-00001B000000}"/>
    <cellStyle name="60 % – Poudarek5 2" xfId="29" xr:uid="{00000000-0005-0000-0000-00001C000000}"/>
    <cellStyle name="60 % – Poudarek6 2"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Comma 2" xfId="37" xr:uid="{00000000-0005-0000-0000-000024000000}"/>
    <cellStyle name="Dobro 2" xfId="38" xr:uid="{00000000-0005-0000-0000-000025000000}"/>
    <cellStyle name="Excel Built-in Normal" xfId="39" xr:uid="{00000000-0005-0000-0000-000026000000}"/>
    <cellStyle name="Excel Built-in Normal 2" xfId="40" xr:uid="{00000000-0005-0000-0000-000027000000}"/>
    <cellStyle name="Good" xfId="41" xr:uid="{00000000-0005-0000-0000-000028000000}"/>
    <cellStyle name="Izhod 2" xfId="42" xr:uid="{00000000-0005-0000-0000-000029000000}"/>
    <cellStyle name="Naslov 1 1" xfId="43" xr:uid="{00000000-0005-0000-0000-00002A000000}"/>
    <cellStyle name="Naslov 5" xfId="44" xr:uid="{00000000-0005-0000-0000-00002B000000}"/>
    <cellStyle name="Navadno" xfId="0" builtinId="0"/>
    <cellStyle name="Navadno 2" xfId="45" xr:uid="{00000000-0005-0000-0000-00002D000000}"/>
    <cellStyle name="Navadno 2 2" xfId="46" xr:uid="{00000000-0005-0000-0000-00002E000000}"/>
    <cellStyle name="Navadno 2 2 2" xfId="47" xr:uid="{00000000-0005-0000-0000-00002F000000}"/>
    <cellStyle name="Navadno 2 2 2 2" xfId="48" xr:uid="{00000000-0005-0000-0000-000030000000}"/>
    <cellStyle name="Navadno 2 3" xfId="49" xr:uid="{00000000-0005-0000-0000-000031000000}"/>
    <cellStyle name="Navadno 3" xfId="50" xr:uid="{00000000-0005-0000-0000-000032000000}"/>
    <cellStyle name="Navadno 3 2" xfId="51" xr:uid="{00000000-0005-0000-0000-000033000000}"/>
    <cellStyle name="Navadno 3 3" xfId="52" xr:uid="{00000000-0005-0000-0000-000034000000}"/>
    <cellStyle name="Navadno 4" xfId="53" xr:uid="{00000000-0005-0000-0000-000035000000}"/>
    <cellStyle name="Navadno 5" xfId="54" xr:uid="{00000000-0005-0000-0000-000036000000}"/>
    <cellStyle name="Navadno 6" xfId="55" xr:uid="{00000000-0005-0000-0000-000037000000}"/>
    <cellStyle name="Navadno 7" xfId="56" xr:uid="{00000000-0005-0000-0000-000038000000}"/>
    <cellStyle name="Navadno_List1" xfId="57" xr:uid="{00000000-0005-0000-0000-000039000000}"/>
    <cellStyle name="Navadno_SBRadovljica" xfId="58" xr:uid="{00000000-0005-0000-0000-00003A000000}"/>
    <cellStyle name="Normal 2" xfId="59" xr:uid="{00000000-0005-0000-0000-00003B000000}"/>
    <cellStyle name="Normal 2 2" xfId="60" xr:uid="{00000000-0005-0000-0000-00003C000000}"/>
    <cellStyle name="Normal 3 2" xfId="61" xr:uid="{00000000-0005-0000-0000-00003D000000}"/>
    <cellStyle name="Normal 43" xfId="62" xr:uid="{00000000-0005-0000-0000-00003E000000}"/>
    <cellStyle name="Normal 44" xfId="63" xr:uid="{00000000-0005-0000-0000-00003F000000}"/>
    <cellStyle name="Normal 45" xfId="64" xr:uid="{00000000-0005-0000-0000-000040000000}"/>
    <cellStyle name="Normal 46" xfId="65" xr:uid="{00000000-0005-0000-0000-000041000000}"/>
    <cellStyle name="Normal 47" xfId="66" xr:uid="{00000000-0005-0000-0000-000042000000}"/>
    <cellStyle name="Normal 48" xfId="67" xr:uid="{00000000-0005-0000-0000-000043000000}"/>
    <cellStyle name="Normal_Artikli brez cen" xfId="68" xr:uid="{00000000-0005-0000-0000-000044000000}"/>
    <cellStyle name="Normal_LMSA05P" xfId="69" xr:uid="{00000000-0005-0000-0000-000045000000}"/>
    <cellStyle name="Normal_tesarska dela - streha" xfId="70" xr:uid="{00000000-0005-0000-0000-000046000000}"/>
    <cellStyle name="Odstotek" xfId="71" builtinId="5"/>
    <cellStyle name="Odstotek 2" xfId="72" xr:uid="{00000000-0005-0000-0000-000048000000}"/>
    <cellStyle name="Odstotek 2 2" xfId="73" xr:uid="{00000000-0005-0000-0000-000049000000}"/>
    <cellStyle name="Odstotek 2 3" xfId="74" xr:uid="{00000000-0005-0000-0000-00004A000000}"/>
    <cellStyle name="Odstotek 2 3 2" xfId="75" xr:uid="{00000000-0005-0000-0000-00004B000000}"/>
    <cellStyle name="Odstotek 2 3 3" xfId="76" xr:uid="{00000000-0005-0000-0000-00004C000000}"/>
    <cellStyle name="Odstotek 2 4" xfId="77" xr:uid="{00000000-0005-0000-0000-00004D000000}"/>
    <cellStyle name="Odstotek 2 4 2" xfId="78" xr:uid="{00000000-0005-0000-0000-00004E000000}"/>
    <cellStyle name="Opozorilo 2" xfId="79" xr:uid="{00000000-0005-0000-0000-00004F000000}"/>
    <cellStyle name="Output" xfId="80" xr:uid="{00000000-0005-0000-0000-000050000000}"/>
    <cellStyle name="Style 1" xfId="81" xr:uid="{00000000-0005-0000-0000-000051000000}"/>
    <cellStyle name="Title" xfId="82" xr:uid="{00000000-0005-0000-0000-000052000000}"/>
    <cellStyle name="Vejica 2" xfId="83" xr:uid="{00000000-0005-0000-0000-000053000000}"/>
    <cellStyle name="Warning Text" xfId="84" xr:uid="{00000000-0005-0000-0000-00005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showGridLines="0" view="pageBreakPreview" zoomScaleSheetLayoutView="100" workbookViewId="0"/>
  </sheetViews>
  <sheetFormatPr defaultRowHeight="16.5" x14ac:dyDescent="0.3"/>
  <cols>
    <col min="1" max="1" width="15.140625" style="2" customWidth="1"/>
    <col min="2" max="2" width="12.5703125" style="2" customWidth="1"/>
    <col min="3" max="4" width="9.140625" style="2"/>
    <col min="5" max="5" width="38.140625" style="2" customWidth="1"/>
    <col min="6" max="16384" width="9.140625" style="2"/>
  </cols>
  <sheetData>
    <row r="1" spans="1:14" ht="17.25" thickBot="1" x14ac:dyDescent="0.35">
      <c r="A1"/>
      <c r="B1"/>
      <c r="C1"/>
      <c r="D1"/>
      <c r="E1"/>
      <c r="F1"/>
      <c r="G1"/>
      <c r="H1"/>
      <c r="I1"/>
      <c r="J1"/>
      <c r="K1"/>
      <c r="L1"/>
      <c r="M1"/>
      <c r="N1"/>
    </row>
    <row r="2" spans="1:14" ht="17.25" customHeight="1" x14ac:dyDescent="0.3">
      <c r="A2" s="287" t="s">
        <v>317</v>
      </c>
      <c r="B2" s="288"/>
      <c r="C2" s="288"/>
      <c r="D2" s="288"/>
      <c r="E2" s="289"/>
      <c r="F2"/>
      <c r="G2"/>
      <c r="H2"/>
      <c r="I2"/>
      <c r="J2"/>
      <c r="K2"/>
      <c r="L2"/>
      <c r="M2"/>
      <c r="N2"/>
    </row>
    <row r="3" spans="1:14" ht="17.25" customHeight="1" thickBot="1" x14ac:dyDescent="0.35">
      <c r="A3" s="290"/>
      <c r="B3" s="291"/>
      <c r="C3" s="291"/>
      <c r="D3" s="291"/>
      <c r="E3" s="292"/>
      <c r="F3"/>
      <c r="G3"/>
      <c r="H3"/>
      <c r="I3"/>
      <c r="J3"/>
      <c r="K3"/>
      <c r="L3"/>
      <c r="M3"/>
      <c r="N3"/>
    </row>
    <row r="4" spans="1:14" ht="19.5" customHeight="1" x14ac:dyDescent="0.3">
      <c r="A4" s="173"/>
      <c r="B4" s="173"/>
      <c r="C4" s="173"/>
      <c r="D4" s="173"/>
      <c r="E4" s="173"/>
      <c r="F4"/>
      <c r="G4"/>
      <c r="H4"/>
      <c r="I4"/>
      <c r="J4"/>
      <c r="K4"/>
      <c r="L4"/>
      <c r="M4"/>
      <c r="N4"/>
    </row>
    <row r="5" spans="1:14" x14ac:dyDescent="0.3">
      <c r="A5"/>
      <c r="B5"/>
      <c r="C5"/>
      <c r="D5"/>
      <c r="E5"/>
      <c r="F5"/>
      <c r="G5"/>
      <c r="H5"/>
      <c r="I5"/>
      <c r="J5"/>
      <c r="K5" s="293"/>
      <c r="L5" s="293"/>
      <c r="M5" s="293"/>
      <c r="N5" s="293"/>
    </row>
    <row r="6" spans="1:14" ht="16.5" customHeight="1" x14ac:dyDescent="0.3">
      <c r="A6" s="37" t="s">
        <v>103</v>
      </c>
      <c r="B6" s="163" t="s">
        <v>308</v>
      </c>
      <c r="C6" s="163"/>
      <c r="D6" s="163"/>
      <c r="E6" s="164"/>
      <c r="F6"/>
      <c r="G6"/>
      <c r="H6"/>
      <c r="I6"/>
      <c r="J6"/>
      <c r="K6" s="293"/>
      <c r="L6" s="293"/>
      <c r="M6" s="293"/>
      <c r="N6" s="293"/>
    </row>
    <row r="7" spans="1:14" x14ac:dyDescent="0.3">
      <c r="A7" s="38"/>
      <c r="B7" s="17" t="s">
        <v>309</v>
      </c>
      <c r="C7" s="17"/>
      <c r="D7" s="17"/>
      <c r="E7" s="165"/>
      <c r="F7"/>
      <c r="G7"/>
      <c r="H7"/>
      <c r="I7"/>
      <c r="J7"/>
      <c r="K7" s="293"/>
      <c r="L7" s="293"/>
      <c r="M7" s="293"/>
      <c r="N7" s="293"/>
    </row>
    <row r="8" spans="1:14" x14ac:dyDescent="0.3">
      <c r="A8" s="39"/>
      <c r="B8" s="166" t="s">
        <v>310</v>
      </c>
      <c r="C8" s="166"/>
      <c r="D8" s="166"/>
      <c r="E8" s="167"/>
      <c r="F8"/>
      <c r="G8"/>
      <c r="H8"/>
      <c r="I8"/>
      <c r="J8"/>
      <c r="K8"/>
      <c r="L8"/>
      <c r="M8"/>
      <c r="N8"/>
    </row>
    <row r="9" spans="1:14" ht="16.5" customHeight="1" x14ac:dyDescent="0.3">
      <c r="B9" s="17"/>
      <c r="C9" s="17"/>
      <c r="D9" s="17"/>
      <c r="E9" s="17"/>
      <c r="F9"/>
      <c r="G9"/>
      <c r="H9"/>
      <c r="I9"/>
      <c r="J9"/>
      <c r="K9" s="294"/>
      <c r="L9" s="294"/>
      <c r="M9" s="294"/>
      <c r="N9" s="294"/>
    </row>
    <row r="11" spans="1:14" ht="16.5" customHeight="1" x14ac:dyDescent="0.3">
      <c r="A11" s="168" t="s">
        <v>0</v>
      </c>
      <c r="B11" s="295" t="s">
        <v>386</v>
      </c>
      <c r="C11" s="295"/>
      <c r="D11" s="295"/>
      <c r="E11" s="296"/>
      <c r="F11"/>
      <c r="G11"/>
      <c r="H11"/>
      <c r="I11"/>
      <c r="J11"/>
      <c r="K11" s="297"/>
      <c r="L11" s="297"/>
      <c r="M11" s="297"/>
      <c r="N11" s="297"/>
    </row>
    <row r="12" spans="1:14" x14ac:dyDescent="0.3">
      <c r="A12" s="11"/>
      <c r="B12" s="160"/>
      <c r="C12" s="160"/>
      <c r="D12" s="160"/>
      <c r="E12" s="160"/>
      <c r="F12"/>
      <c r="G12"/>
      <c r="H12"/>
      <c r="I12"/>
      <c r="J12"/>
      <c r="K12"/>
      <c r="L12"/>
      <c r="M12"/>
      <c r="N12"/>
    </row>
    <row r="13" spans="1:14" x14ac:dyDescent="0.3">
      <c r="A13"/>
      <c r="B13"/>
      <c r="C13"/>
      <c r="D13"/>
      <c r="E13"/>
      <c r="F13"/>
      <c r="G13"/>
      <c r="H13"/>
      <c r="I13"/>
      <c r="J13"/>
      <c r="K13" s="293"/>
      <c r="L13" s="293"/>
      <c r="M13" s="293"/>
      <c r="N13" s="293"/>
    </row>
    <row r="14" spans="1:14" ht="15.75" customHeight="1" x14ac:dyDescent="0.3">
      <c r="A14" s="23" t="s">
        <v>1</v>
      </c>
      <c r="B14" s="298" t="s">
        <v>249</v>
      </c>
      <c r="C14" s="298"/>
      <c r="D14" s="298"/>
      <c r="E14" s="299"/>
      <c r="F14"/>
      <c r="G14"/>
      <c r="H14"/>
      <c r="I14"/>
      <c r="J14"/>
      <c r="K14" s="293"/>
      <c r="L14" s="293"/>
      <c r="M14" s="293"/>
      <c r="N14" s="293"/>
    </row>
    <row r="15" spans="1:14" x14ac:dyDescent="0.3">
      <c r="B15" s="17"/>
      <c r="C15" s="17"/>
      <c r="D15" s="17"/>
      <c r="E15" s="17"/>
      <c r="F15"/>
      <c r="G15"/>
      <c r="H15"/>
      <c r="I15"/>
      <c r="J15"/>
      <c r="K15" s="293"/>
      <c r="L15" s="293"/>
      <c r="M15" s="293"/>
      <c r="N15" s="293"/>
    </row>
    <row r="16" spans="1:14" x14ac:dyDescent="0.3">
      <c r="B16" s="17"/>
      <c r="C16" s="17"/>
      <c r="D16" s="17"/>
      <c r="E16" s="17"/>
      <c r="F16"/>
      <c r="G16"/>
      <c r="H16"/>
      <c r="I16"/>
      <c r="J16"/>
      <c r="K16" s="159"/>
      <c r="L16" s="159"/>
      <c r="M16" s="159"/>
      <c r="N16" s="159"/>
    </row>
    <row r="17" spans="1:14" x14ac:dyDescent="0.3">
      <c r="A17" s="23" t="s">
        <v>115</v>
      </c>
      <c r="B17" s="298" t="s">
        <v>311</v>
      </c>
      <c r="C17" s="298"/>
      <c r="D17" s="298"/>
      <c r="E17" s="299"/>
      <c r="F17"/>
      <c r="G17"/>
      <c r="H17"/>
      <c r="I17"/>
      <c r="J17"/>
      <c r="K17" s="293"/>
      <c r="L17" s="293"/>
      <c r="M17" s="293"/>
      <c r="N17" s="293"/>
    </row>
    <row r="18" spans="1:14" x14ac:dyDescent="0.3">
      <c r="B18" s="17"/>
      <c r="C18" s="17"/>
      <c r="D18" s="17"/>
      <c r="E18" s="17"/>
      <c r="F18"/>
      <c r="G18"/>
      <c r="H18"/>
      <c r="I18"/>
      <c r="J18"/>
      <c r="K18" s="159"/>
      <c r="L18" s="159"/>
      <c r="M18" s="159"/>
      <c r="N18" s="159"/>
    </row>
    <row r="19" spans="1:14" x14ac:dyDescent="0.3">
      <c r="A19"/>
      <c r="B19" s="42"/>
      <c r="C19"/>
      <c r="D19"/>
      <c r="E19"/>
      <c r="F19"/>
      <c r="G19"/>
      <c r="H19"/>
      <c r="I19"/>
      <c r="J19"/>
      <c r="K19"/>
      <c r="L19"/>
      <c r="M19"/>
      <c r="N19"/>
    </row>
    <row r="20" spans="1:14" x14ac:dyDescent="0.3">
      <c r="A20" s="174" t="s">
        <v>121</v>
      </c>
      <c r="B20" s="163" t="s">
        <v>312</v>
      </c>
      <c r="C20" s="175"/>
      <c r="D20" s="175"/>
      <c r="E20" s="176"/>
      <c r="F20" s="18"/>
      <c r="G20" s="18"/>
      <c r="H20" s="18"/>
      <c r="I20" s="18"/>
      <c r="J20" s="18"/>
      <c r="K20" s="18"/>
      <c r="L20" s="18"/>
      <c r="M20" s="18"/>
      <c r="N20" s="18"/>
    </row>
    <row r="21" spans="1:14" ht="18" customHeight="1" x14ac:dyDescent="0.3">
      <c r="A21" s="177"/>
      <c r="B21" s="17" t="s">
        <v>313</v>
      </c>
      <c r="C21" s="18"/>
      <c r="D21" s="18"/>
      <c r="E21" s="178"/>
      <c r="F21" s="18"/>
      <c r="G21" s="18"/>
      <c r="H21" s="18"/>
      <c r="I21" s="18"/>
      <c r="J21" s="18"/>
      <c r="K21" s="18"/>
      <c r="L21" s="18"/>
      <c r="M21" s="18"/>
      <c r="N21" s="18"/>
    </row>
    <row r="22" spans="1:14" x14ac:dyDescent="0.3">
      <c r="A22" s="179"/>
      <c r="B22" s="166" t="s">
        <v>314</v>
      </c>
      <c r="C22" s="180"/>
      <c r="D22" s="180"/>
      <c r="E22" s="181"/>
      <c r="F22" s="18"/>
      <c r="G22" s="18"/>
      <c r="H22" s="18"/>
      <c r="I22" s="18"/>
      <c r="J22" s="18"/>
      <c r="K22" s="18"/>
      <c r="L22" s="18"/>
      <c r="M22" s="18"/>
      <c r="N22" s="18"/>
    </row>
    <row r="23" spans="1:14" x14ac:dyDescent="0.3">
      <c r="A23" s="18"/>
      <c r="B23" s="4"/>
      <c r="C23" s="18"/>
      <c r="D23" s="18"/>
      <c r="E23" s="18"/>
      <c r="F23" s="18"/>
      <c r="G23" s="18"/>
      <c r="H23" s="18"/>
      <c r="I23" s="18"/>
      <c r="J23" s="18"/>
      <c r="K23" s="18"/>
      <c r="L23" s="18"/>
      <c r="M23" s="18"/>
      <c r="N23" s="18"/>
    </row>
    <row r="24" spans="1:14" x14ac:dyDescent="0.3">
      <c r="A24" s="18"/>
      <c r="B24" s="4"/>
      <c r="C24" s="18"/>
      <c r="D24" s="18"/>
      <c r="E24" s="18"/>
      <c r="F24" s="18"/>
      <c r="G24" s="18"/>
      <c r="H24" s="18"/>
      <c r="I24" s="18"/>
      <c r="J24" s="18"/>
      <c r="K24" s="18"/>
      <c r="L24" s="18"/>
      <c r="M24" s="18"/>
      <c r="N24" s="18"/>
    </row>
    <row r="25" spans="1:14" ht="33" x14ac:dyDescent="0.3">
      <c r="A25" s="182" t="s">
        <v>122</v>
      </c>
      <c r="B25" s="185" t="s">
        <v>315</v>
      </c>
      <c r="C25" s="183"/>
      <c r="D25" s="183"/>
      <c r="E25" s="184"/>
      <c r="F25" s="18"/>
      <c r="G25" s="18"/>
      <c r="H25" s="18"/>
      <c r="I25" s="18"/>
      <c r="J25" s="18"/>
      <c r="K25" s="18"/>
      <c r="L25" s="18"/>
      <c r="M25" s="18"/>
      <c r="N25" s="18"/>
    </row>
    <row r="26" spans="1:14" x14ac:dyDescent="0.3">
      <c r="B26" s="4"/>
      <c r="F26"/>
      <c r="G26"/>
      <c r="H26"/>
      <c r="I26"/>
      <c r="J26"/>
      <c r="K26"/>
      <c r="L26"/>
      <c r="M26"/>
      <c r="N26"/>
    </row>
    <row r="27" spans="1:14" x14ac:dyDescent="0.3">
      <c r="B27" s="4"/>
      <c r="F27"/>
      <c r="G27"/>
      <c r="H27"/>
      <c r="I27"/>
      <c r="J27"/>
      <c r="K27"/>
      <c r="L27"/>
      <c r="M27"/>
      <c r="N27"/>
    </row>
    <row r="28" spans="1:14" x14ac:dyDescent="0.3">
      <c r="A28" s="23" t="s">
        <v>3</v>
      </c>
      <c r="B28" s="30" t="s">
        <v>102</v>
      </c>
      <c r="C28" s="170"/>
      <c r="D28" s="170"/>
      <c r="E28" s="171"/>
      <c r="F28"/>
      <c r="G28"/>
      <c r="H28"/>
      <c r="I28"/>
      <c r="J28"/>
      <c r="K28"/>
      <c r="L28"/>
      <c r="M28"/>
      <c r="N28"/>
    </row>
    <row r="29" spans="1:14" x14ac:dyDescent="0.3">
      <c r="B29" s="4"/>
      <c r="F29"/>
      <c r="G29"/>
      <c r="H29"/>
      <c r="I29"/>
      <c r="J29"/>
      <c r="K29"/>
      <c r="L29"/>
      <c r="M29"/>
      <c r="N29"/>
    </row>
    <row r="30" spans="1:14" x14ac:dyDescent="0.3">
      <c r="B30" s="4"/>
    </row>
    <row r="31" spans="1:14" x14ac:dyDescent="0.3">
      <c r="A31" s="23" t="s">
        <v>2</v>
      </c>
      <c r="B31" s="187" t="s">
        <v>316</v>
      </c>
      <c r="C31" s="161"/>
      <c r="D31" s="21"/>
      <c r="E31" s="169"/>
      <c r="F31"/>
      <c r="G31"/>
      <c r="H31"/>
      <c r="I31"/>
      <c r="J31"/>
      <c r="K31"/>
      <c r="L31"/>
      <c r="M31"/>
      <c r="N31"/>
    </row>
    <row r="32" spans="1:14" x14ac:dyDescent="0.3">
      <c r="B32" s="172"/>
      <c r="C32" s="17"/>
      <c r="F32"/>
      <c r="G32"/>
      <c r="H32"/>
      <c r="I32"/>
      <c r="J32"/>
      <c r="K32"/>
      <c r="L32"/>
      <c r="M32"/>
      <c r="N32"/>
    </row>
    <row r="34" spans="2:3" x14ac:dyDescent="0.3">
      <c r="B34" s="4" t="s">
        <v>95</v>
      </c>
      <c r="C34" s="17"/>
    </row>
    <row r="35" spans="2:3" x14ac:dyDescent="0.3">
      <c r="B35" s="186" t="s">
        <v>113</v>
      </c>
    </row>
    <row r="36" spans="2:3" x14ac:dyDescent="0.3">
      <c r="B36" s="186" t="s">
        <v>114</v>
      </c>
    </row>
  </sheetData>
  <sheetProtection selectLockedCells="1" selectUnlockedCells="1"/>
  <mergeCells count="13">
    <mergeCell ref="B11:E11"/>
    <mergeCell ref="K11:N11"/>
    <mergeCell ref="K13:N13"/>
    <mergeCell ref="B17:E17"/>
    <mergeCell ref="K17:N17"/>
    <mergeCell ref="B14:E14"/>
    <mergeCell ref="K14:N14"/>
    <mergeCell ref="K15:N15"/>
    <mergeCell ref="A2:E3"/>
    <mergeCell ref="K5:N5"/>
    <mergeCell ref="K6:N6"/>
    <mergeCell ref="K7:N7"/>
    <mergeCell ref="K9:N9"/>
  </mergeCells>
  <pageMargins left="0.98425196850393704" right="0.59055118110236227" top="0.74803149606299213" bottom="0.74803149606299213" header="0.51181102362204722" footer="0.51181102362204722"/>
  <pageSetup paperSize="9" scale="98"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5"/>
  <sheetViews>
    <sheetView view="pageBreakPreview" zoomScaleSheetLayoutView="100" workbookViewId="0">
      <selection activeCell="E6" sqref="E6:E23"/>
    </sheetView>
  </sheetViews>
  <sheetFormatPr defaultRowHeight="16.5" x14ac:dyDescent="0.3"/>
  <cols>
    <col min="1" max="1" width="7.140625" style="8" customWidth="1"/>
    <col min="2" max="2" width="39.42578125" style="2" customWidth="1"/>
    <col min="3" max="3" width="8.28515625" style="8" customWidth="1"/>
    <col min="4" max="4" width="11" style="8" customWidth="1"/>
    <col min="5" max="5" width="11.5703125" style="8" customWidth="1"/>
    <col min="6" max="6" width="12.42578125" style="8" customWidth="1"/>
    <col min="7" max="11" width="9.140625" style="2"/>
    <col min="12" max="12" width="7.140625" style="2" customWidth="1"/>
    <col min="13" max="16384" width="9.140625" style="2"/>
  </cols>
  <sheetData>
    <row r="1" spans="1:7" x14ac:dyDescent="0.3">
      <c r="A1" s="3" t="s">
        <v>64</v>
      </c>
      <c r="B1" s="4" t="s">
        <v>67</v>
      </c>
    </row>
    <row r="2" spans="1:7" x14ac:dyDescent="0.3">
      <c r="A2" s="3"/>
      <c r="B2" s="4"/>
    </row>
    <row r="3" spans="1:7" x14ac:dyDescent="0.3">
      <c r="A3" s="3"/>
      <c r="B3" s="4"/>
    </row>
    <row r="4" spans="1:7" s="4" customFormat="1" ht="17.25" thickBot="1" x14ac:dyDescent="0.35">
      <c r="A4" s="5"/>
      <c r="B4" s="62" t="s">
        <v>25</v>
      </c>
      <c r="C4" s="72" t="s">
        <v>26</v>
      </c>
      <c r="D4" s="72" t="s">
        <v>27</v>
      </c>
      <c r="E4" s="72" t="s">
        <v>28</v>
      </c>
      <c r="F4" s="72" t="s">
        <v>29</v>
      </c>
    </row>
    <row r="5" spans="1:7" s="16" customFormat="1" ht="13.5" thickTop="1" x14ac:dyDescent="0.2">
      <c r="A5" s="53"/>
      <c r="B5" s="55"/>
      <c r="C5" s="69"/>
      <c r="D5" s="70"/>
      <c r="E5" s="71"/>
      <c r="F5" s="71"/>
    </row>
    <row r="6" spans="1:7" s="16" customFormat="1" ht="76.5" x14ac:dyDescent="0.2">
      <c r="A6" s="53" t="s">
        <v>65</v>
      </c>
      <c r="B6" s="55" t="s">
        <v>360</v>
      </c>
      <c r="C6" s="69" t="s">
        <v>31</v>
      </c>
      <c r="D6" s="70">
        <v>54</v>
      </c>
      <c r="E6" s="71"/>
      <c r="F6" s="71">
        <f>E6*D6</f>
        <v>0</v>
      </c>
      <c r="G6" s="114"/>
    </row>
    <row r="7" spans="1:7" s="16" customFormat="1" ht="12.75" x14ac:dyDescent="0.2">
      <c r="A7" s="53"/>
      <c r="B7" s="55"/>
      <c r="C7" s="69"/>
      <c r="D7" s="70"/>
      <c r="E7" s="71"/>
      <c r="F7" s="71"/>
      <c r="G7" s="114"/>
    </row>
    <row r="8" spans="1:7" s="16" customFormat="1" ht="63.75" x14ac:dyDescent="0.2">
      <c r="A8" s="53" t="s">
        <v>108</v>
      </c>
      <c r="B8" s="55" t="s">
        <v>455</v>
      </c>
      <c r="C8" s="69" t="s">
        <v>53</v>
      </c>
      <c r="D8" s="70">
        <v>2</v>
      </c>
      <c r="E8" s="71"/>
      <c r="F8" s="71">
        <f>E8*D8</f>
        <v>0</v>
      </c>
      <c r="G8" s="114"/>
    </row>
    <row r="9" spans="1:7" s="16" customFormat="1" ht="12.75" x14ac:dyDescent="0.2">
      <c r="A9" s="53"/>
      <c r="B9" s="55"/>
      <c r="C9" s="69"/>
      <c r="D9" s="70"/>
      <c r="E9" s="71"/>
      <c r="F9" s="71"/>
      <c r="G9" s="114"/>
    </row>
    <row r="10" spans="1:7" s="16" customFormat="1" ht="102" x14ac:dyDescent="0.2">
      <c r="A10" s="53" t="s">
        <v>462</v>
      </c>
      <c r="B10" s="55" t="s">
        <v>457</v>
      </c>
      <c r="C10" s="69" t="s">
        <v>43</v>
      </c>
      <c r="D10" s="70">
        <v>20543</v>
      </c>
      <c r="E10" s="71"/>
      <c r="F10" s="71">
        <f>E10*D10</f>
        <v>0</v>
      </c>
      <c r="G10" s="114"/>
    </row>
    <row r="11" spans="1:7" s="16" customFormat="1" ht="12.75" x14ac:dyDescent="0.2">
      <c r="A11" s="53"/>
      <c r="B11" s="55" t="s">
        <v>458</v>
      </c>
      <c r="C11" s="69"/>
      <c r="D11" s="70"/>
      <c r="E11" s="71"/>
      <c r="F11" s="71"/>
      <c r="G11" s="114"/>
    </row>
    <row r="12" spans="1:7" s="16" customFormat="1" ht="12.75" x14ac:dyDescent="0.2">
      <c r="A12" s="53"/>
      <c r="B12" s="55" t="s">
        <v>459</v>
      </c>
      <c r="C12" s="69"/>
      <c r="D12" s="70"/>
      <c r="E12" s="71"/>
      <c r="F12" s="71"/>
      <c r="G12" s="114"/>
    </row>
    <row r="13" spans="1:7" s="16" customFormat="1" ht="51" x14ac:dyDescent="0.2">
      <c r="A13" s="53"/>
      <c r="B13" s="231" t="s">
        <v>456</v>
      </c>
      <c r="C13" s="69"/>
      <c r="D13" s="70"/>
      <c r="E13" s="71"/>
      <c r="F13" s="71"/>
      <c r="G13" s="114"/>
    </row>
    <row r="14" spans="1:7" s="16" customFormat="1" ht="12.75" x14ac:dyDescent="0.2">
      <c r="A14" s="53"/>
      <c r="B14" s="55"/>
      <c r="C14" s="69"/>
      <c r="D14" s="70"/>
      <c r="E14" s="71"/>
      <c r="F14" s="71"/>
      <c r="G14" s="114"/>
    </row>
    <row r="15" spans="1:7" s="16" customFormat="1" ht="102" x14ac:dyDescent="0.2">
      <c r="A15" s="53" t="s">
        <v>463</v>
      </c>
      <c r="B15" s="55" t="s">
        <v>460</v>
      </c>
      <c r="C15" s="69" t="s">
        <v>43</v>
      </c>
      <c r="D15" s="70">
        <v>10314</v>
      </c>
      <c r="E15" s="71"/>
      <c r="F15" s="71">
        <f>E15*D15</f>
        <v>0</v>
      </c>
      <c r="G15" s="114"/>
    </row>
    <row r="16" spans="1:7" s="16" customFormat="1" ht="12.75" x14ac:dyDescent="0.2">
      <c r="A16" s="53"/>
      <c r="B16" s="55" t="s">
        <v>458</v>
      </c>
      <c r="C16" s="69"/>
      <c r="D16" s="70"/>
      <c r="E16" s="71"/>
      <c r="F16" s="71"/>
      <c r="G16" s="114"/>
    </row>
    <row r="17" spans="1:7" s="16" customFormat="1" ht="12.75" x14ac:dyDescent="0.2">
      <c r="A17" s="53"/>
      <c r="B17" s="55" t="s">
        <v>461</v>
      </c>
      <c r="C17" s="69"/>
      <c r="D17" s="70"/>
      <c r="E17" s="71"/>
      <c r="F17" s="71"/>
      <c r="G17" s="114"/>
    </row>
    <row r="18" spans="1:7" s="16" customFormat="1" ht="51" x14ac:dyDescent="0.2">
      <c r="A18" s="53"/>
      <c r="B18" s="231" t="s">
        <v>456</v>
      </c>
      <c r="C18" s="69"/>
      <c r="D18" s="70"/>
      <c r="E18" s="71"/>
      <c r="F18" s="71"/>
      <c r="G18" s="114"/>
    </row>
    <row r="19" spans="1:7" s="16" customFormat="1" ht="12.75" x14ac:dyDescent="0.2">
      <c r="A19" s="53"/>
      <c r="B19" s="55"/>
      <c r="C19" s="69"/>
      <c r="D19" s="70"/>
      <c r="E19" s="71"/>
      <c r="F19" s="71"/>
      <c r="G19" s="114"/>
    </row>
    <row r="20" spans="1:7" s="16" customFormat="1" ht="114.75" x14ac:dyDescent="0.2">
      <c r="A20" s="53" t="s">
        <v>759</v>
      </c>
      <c r="B20" s="55" t="s">
        <v>760</v>
      </c>
      <c r="C20" s="69" t="s">
        <v>43</v>
      </c>
      <c r="D20" s="70">
        <v>3500</v>
      </c>
      <c r="E20" s="71"/>
      <c r="F20" s="71">
        <f>E20*D20</f>
        <v>0</v>
      </c>
      <c r="G20" s="114"/>
    </row>
    <row r="21" spans="1:7" s="16" customFormat="1" ht="12.75" x14ac:dyDescent="0.2">
      <c r="A21" s="53"/>
      <c r="B21" s="55" t="s">
        <v>458</v>
      </c>
      <c r="C21" s="69"/>
      <c r="D21" s="70"/>
      <c r="E21" s="71"/>
      <c r="F21" s="71"/>
      <c r="G21" s="114"/>
    </row>
    <row r="22" spans="1:7" s="16" customFormat="1" ht="51" x14ac:dyDescent="0.2">
      <c r="A22" s="53"/>
      <c r="B22" s="231" t="s">
        <v>456</v>
      </c>
      <c r="C22" s="69"/>
      <c r="D22" s="70"/>
      <c r="E22" s="71"/>
      <c r="F22" s="71"/>
      <c r="G22" s="114"/>
    </row>
    <row r="23" spans="1:7" s="16" customFormat="1" ht="23.25" customHeight="1" thickBot="1" x14ac:dyDescent="0.25">
      <c r="A23" s="53"/>
      <c r="B23" s="55"/>
      <c r="C23" s="69"/>
      <c r="D23" s="70"/>
      <c r="E23" s="71"/>
      <c r="F23" s="71"/>
    </row>
    <row r="24" spans="1:7" s="4" customFormat="1" ht="17.25" thickBot="1" x14ac:dyDescent="0.35">
      <c r="A24" s="48"/>
      <c r="B24" s="65" t="s">
        <v>68</v>
      </c>
      <c r="C24" s="73"/>
      <c r="D24" s="74"/>
      <c r="E24" s="75"/>
      <c r="F24" s="75">
        <f>SUM(F5:F23)</f>
        <v>0</v>
      </c>
    </row>
    <row r="25" spans="1:7" ht="17.25" thickTop="1" x14ac:dyDescent="0.3"/>
  </sheetData>
  <sheetProtection selectLockedCells="1" selectUnlockedCells="1"/>
  <pageMargins left="0.78740157480314965" right="0.39370078740157483" top="0.78740157480314965" bottom="0.78740157480314965" header="0.31496062992125984" footer="0.31496062992125984"/>
  <pageSetup paperSize="9" scale="99" firstPageNumber="0" orientation="portrait" horizontalDpi="300" verticalDpi="300" r:id="rId1"/>
  <headerFooter alignWithMargins="0">
    <oddHeader>&amp;L&amp;"Arial Narrow,Krepko"&amp;9Objekt: OŠ ARTIČE - II.FAZA ŠOLA &amp;R&amp;"Arial Narrow,Navadno"&amp;9POPIS OBRTNIŠKIH DEL
B/2.0 KLJUČAVNIČARSKA DELA</oddHeader>
    <oddFooter>&amp;R&amp;"Arial Narrow,Običajno"&amp;P</oddFoot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95"/>
  <sheetViews>
    <sheetView view="pageBreakPreview" topLeftCell="A280" zoomScaleSheetLayoutView="100" workbookViewId="0">
      <selection activeCell="F284" sqref="F44:F284"/>
    </sheetView>
  </sheetViews>
  <sheetFormatPr defaultRowHeight="16.5" x14ac:dyDescent="0.3"/>
  <cols>
    <col min="1" max="1" width="7.140625" style="257" customWidth="1"/>
    <col min="2" max="2" width="23.7109375" style="257" customWidth="1"/>
    <col min="3" max="3" width="14.42578125" style="257" customWidth="1"/>
    <col min="4" max="4" width="8.28515625" style="257" customWidth="1"/>
    <col min="5" max="5" width="9.7109375" style="248" customWidth="1"/>
    <col min="6" max="6" width="12.42578125" style="248" customWidth="1"/>
    <col min="7" max="7" width="13.28515625" style="257" customWidth="1"/>
    <col min="8" max="12" width="9.140625" style="240"/>
    <col min="13" max="13" width="7.140625" style="240" customWidth="1"/>
    <col min="14" max="16384" width="9.140625" style="240"/>
  </cols>
  <sheetData>
    <row r="1" spans="1:7" s="237" customFormat="1" x14ac:dyDescent="0.25">
      <c r="A1" s="235" t="s">
        <v>514</v>
      </c>
      <c r="B1" s="236" t="s">
        <v>97</v>
      </c>
      <c r="C1" s="236"/>
      <c r="D1" s="259"/>
      <c r="E1" s="248"/>
      <c r="F1" s="248"/>
      <c r="G1" s="259"/>
    </row>
    <row r="2" spans="1:7" s="239" customFormat="1" ht="14.25" customHeight="1" x14ac:dyDescent="0.2">
      <c r="A2" s="238"/>
      <c r="B2" s="238"/>
      <c r="C2" s="238"/>
      <c r="D2" s="257"/>
      <c r="E2" s="248"/>
      <c r="F2" s="248"/>
      <c r="G2" s="257"/>
    </row>
    <row r="3" spans="1:7" s="239" customFormat="1" ht="12" x14ac:dyDescent="0.2">
      <c r="A3" s="342" t="s">
        <v>159</v>
      </c>
      <c r="B3" s="343"/>
      <c r="C3" s="343"/>
      <c r="D3" s="343"/>
      <c r="E3" s="343"/>
      <c r="F3" s="343"/>
      <c r="G3" s="344"/>
    </row>
    <row r="4" spans="1:7" s="239" customFormat="1" ht="13.5" customHeight="1" x14ac:dyDescent="0.25">
      <c r="A4" s="348" t="s">
        <v>160</v>
      </c>
      <c r="B4" s="328"/>
      <c r="C4" s="328"/>
      <c r="D4" s="328"/>
      <c r="E4" s="328"/>
      <c r="F4" s="328"/>
      <c r="G4" s="329"/>
    </row>
    <row r="5" spans="1:7" s="239" customFormat="1" ht="29.25" customHeight="1" x14ac:dyDescent="0.2">
      <c r="A5" s="304" t="s">
        <v>161</v>
      </c>
      <c r="B5" s="349"/>
      <c r="C5" s="349"/>
      <c r="D5" s="349"/>
      <c r="E5" s="349"/>
      <c r="F5" s="349"/>
      <c r="G5" s="350"/>
    </row>
    <row r="6" spans="1:7" s="239" customFormat="1" ht="22.5" customHeight="1" x14ac:dyDescent="0.2">
      <c r="A6" s="307" t="s">
        <v>274</v>
      </c>
      <c r="B6" s="351"/>
      <c r="C6" s="351"/>
      <c r="D6" s="351"/>
      <c r="E6" s="351"/>
      <c r="F6" s="351"/>
      <c r="G6" s="352"/>
    </row>
    <row r="7" spans="1:7" s="239" customFormat="1" ht="46.5" customHeight="1" x14ac:dyDescent="0.2">
      <c r="A7" s="345" t="s">
        <v>275</v>
      </c>
      <c r="B7" s="346"/>
      <c r="C7" s="346"/>
      <c r="D7" s="346"/>
      <c r="E7" s="346"/>
      <c r="F7" s="346"/>
      <c r="G7" s="347"/>
    </row>
    <row r="8" spans="1:7" s="241" customFormat="1" x14ac:dyDescent="0.3">
      <c r="A8" s="353" t="s">
        <v>523</v>
      </c>
      <c r="B8" s="353"/>
      <c r="C8" s="353"/>
      <c r="D8" s="353"/>
      <c r="E8" s="353"/>
      <c r="F8" s="230"/>
      <c r="G8" s="154"/>
    </row>
    <row r="9" spans="1:7" s="269" customFormat="1" ht="63.75" customHeight="1" x14ac:dyDescent="0.2">
      <c r="A9" s="304" t="s">
        <v>812</v>
      </c>
      <c r="B9" s="355"/>
      <c r="C9" s="355"/>
      <c r="D9" s="355"/>
      <c r="E9" s="355"/>
      <c r="F9" s="355"/>
      <c r="G9" s="356"/>
    </row>
    <row r="10" spans="1:7" s="269" customFormat="1" ht="13.5" customHeight="1" x14ac:dyDescent="0.2">
      <c r="A10" s="304" t="s">
        <v>813</v>
      </c>
      <c r="B10" s="355"/>
      <c r="C10" s="355"/>
      <c r="D10" s="355"/>
      <c r="E10" s="355"/>
      <c r="F10" s="355"/>
      <c r="G10" s="356"/>
    </row>
    <row r="11" spans="1:7" s="269" customFormat="1" ht="13.5" customHeight="1" x14ac:dyDescent="0.2">
      <c r="A11" s="357" t="s">
        <v>814</v>
      </c>
      <c r="B11" s="355"/>
      <c r="C11" s="355"/>
      <c r="D11" s="355"/>
      <c r="E11" s="355"/>
      <c r="F11" s="355"/>
      <c r="G11" s="356"/>
    </row>
    <row r="12" spans="1:7" s="269" customFormat="1" ht="33.75" customHeight="1" x14ac:dyDescent="0.2">
      <c r="A12" s="357" t="s">
        <v>815</v>
      </c>
      <c r="B12" s="355"/>
      <c r="C12" s="355"/>
      <c r="D12" s="355"/>
      <c r="E12" s="355"/>
      <c r="F12" s="355"/>
      <c r="G12" s="356"/>
    </row>
    <row r="13" spans="1:7" s="269" customFormat="1" ht="13.5" customHeight="1" x14ac:dyDescent="0.2">
      <c r="A13" s="357" t="s">
        <v>816</v>
      </c>
      <c r="B13" s="355"/>
      <c r="C13" s="355"/>
      <c r="D13" s="355"/>
      <c r="E13" s="355"/>
      <c r="F13" s="355"/>
      <c r="G13" s="356"/>
    </row>
    <row r="14" spans="1:7" s="269" customFormat="1" ht="13.5" customHeight="1" x14ac:dyDescent="0.2">
      <c r="A14" s="357" t="s">
        <v>817</v>
      </c>
      <c r="B14" s="355"/>
      <c r="C14" s="355"/>
      <c r="D14" s="355"/>
      <c r="E14" s="355"/>
      <c r="F14" s="355"/>
      <c r="G14" s="356"/>
    </row>
    <row r="15" spans="1:7" s="269" customFormat="1" ht="13.5" customHeight="1" x14ac:dyDescent="0.2">
      <c r="A15" s="357" t="s">
        <v>818</v>
      </c>
      <c r="B15" s="355"/>
      <c r="C15" s="355"/>
      <c r="D15" s="355"/>
      <c r="E15" s="355"/>
      <c r="F15" s="355"/>
      <c r="G15" s="356"/>
    </row>
    <row r="16" spans="1:7" s="269" customFormat="1" ht="13.5" customHeight="1" x14ac:dyDescent="0.2">
      <c r="A16" s="357" t="s">
        <v>819</v>
      </c>
      <c r="B16" s="355"/>
      <c r="C16" s="355"/>
      <c r="D16" s="355"/>
      <c r="E16" s="355"/>
      <c r="F16" s="355"/>
      <c r="G16" s="356"/>
    </row>
    <row r="17" spans="1:7" s="269" customFormat="1" ht="13.5" customHeight="1" x14ac:dyDescent="0.2">
      <c r="A17" s="357" t="s">
        <v>820</v>
      </c>
      <c r="B17" s="355"/>
      <c r="C17" s="355"/>
      <c r="D17" s="355"/>
      <c r="E17" s="355"/>
      <c r="F17" s="355"/>
      <c r="G17" s="356"/>
    </row>
    <row r="18" spans="1:7" s="269" customFormat="1" ht="18" customHeight="1" x14ac:dyDescent="0.2">
      <c r="A18" s="357" t="s">
        <v>821</v>
      </c>
      <c r="B18" s="355"/>
      <c r="C18" s="355"/>
      <c r="D18" s="355"/>
      <c r="E18" s="355"/>
      <c r="F18" s="355"/>
      <c r="G18" s="356"/>
    </row>
    <row r="19" spans="1:7" s="269" customFormat="1" ht="13.5" customHeight="1" x14ac:dyDescent="0.2">
      <c r="A19" s="304" t="s">
        <v>822</v>
      </c>
      <c r="B19" s="355"/>
      <c r="C19" s="355"/>
      <c r="D19" s="355"/>
      <c r="E19" s="355"/>
      <c r="F19" s="355"/>
      <c r="G19" s="356"/>
    </row>
    <row r="20" spans="1:7" s="269" customFormat="1" ht="13.5" customHeight="1" x14ac:dyDescent="0.2">
      <c r="A20" s="304" t="s">
        <v>823</v>
      </c>
      <c r="B20" s="355"/>
      <c r="C20" s="355"/>
      <c r="D20" s="355"/>
      <c r="E20" s="355"/>
      <c r="F20" s="355"/>
      <c r="G20" s="356"/>
    </row>
    <row r="21" spans="1:7" s="269" customFormat="1" ht="13.5" customHeight="1" x14ac:dyDescent="0.2">
      <c r="A21" s="357" t="s">
        <v>824</v>
      </c>
      <c r="B21" s="355"/>
      <c r="C21" s="355"/>
      <c r="D21" s="355"/>
      <c r="E21" s="355"/>
      <c r="F21" s="355"/>
      <c r="G21" s="356"/>
    </row>
    <row r="22" spans="1:7" s="269" customFormat="1" ht="75" customHeight="1" x14ac:dyDescent="0.2">
      <c r="A22" s="304" t="s">
        <v>825</v>
      </c>
      <c r="B22" s="355"/>
      <c r="C22" s="355"/>
      <c r="D22" s="355"/>
      <c r="E22" s="355"/>
      <c r="F22" s="355"/>
      <c r="G22" s="356"/>
    </row>
    <row r="23" spans="1:7" s="269" customFormat="1" ht="64.5" customHeight="1" x14ac:dyDescent="0.2">
      <c r="A23" s="304" t="s">
        <v>826</v>
      </c>
      <c r="B23" s="355"/>
      <c r="C23" s="355"/>
      <c r="D23" s="355"/>
      <c r="E23" s="355"/>
      <c r="F23" s="355"/>
      <c r="G23" s="356"/>
    </row>
    <row r="24" spans="1:7" s="269" customFormat="1" ht="13.5" customHeight="1" x14ac:dyDescent="0.2">
      <c r="A24" s="304" t="s">
        <v>827</v>
      </c>
      <c r="B24" s="355"/>
      <c r="C24" s="355"/>
      <c r="D24" s="355"/>
      <c r="E24" s="355"/>
      <c r="F24" s="355"/>
      <c r="G24" s="356"/>
    </row>
    <row r="25" spans="1:7" s="269" customFormat="1" ht="13.5" customHeight="1" x14ac:dyDescent="0.2">
      <c r="A25" s="358" t="s">
        <v>828</v>
      </c>
      <c r="B25" s="359"/>
      <c r="C25" s="359"/>
      <c r="D25" s="359"/>
      <c r="E25" s="359"/>
      <c r="F25" s="359"/>
      <c r="G25" s="360"/>
    </row>
    <row r="26" spans="1:7" s="269" customFormat="1" ht="34.5" customHeight="1" x14ac:dyDescent="0.2">
      <c r="A26" s="304" t="s">
        <v>829</v>
      </c>
      <c r="B26" s="355"/>
      <c r="C26" s="355"/>
      <c r="D26" s="355"/>
      <c r="E26" s="355"/>
      <c r="F26" s="355"/>
      <c r="G26" s="356"/>
    </row>
    <row r="27" spans="1:7" s="269" customFormat="1" ht="87" customHeight="1" x14ac:dyDescent="0.2">
      <c r="A27" s="304" t="s">
        <v>831</v>
      </c>
      <c r="B27" s="355"/>
      <c r="C27" s="355"/>
      <c r="D27" s="355"/>
      <c r="E27" s="355"/>
      <c r="F27" s="355"/>
      <c r="G27" s="356"/>
    </row>
    <row r="28" spans="1:7" s="269" customFormat="1" ht="31.5" customHeight="1" x14ac:dyDescent="0.2">
      <c r="A28" s="304" t="s">
        <v>830</v>
      </c>
      <c r="B28" s="355"/>
      <c r="C28" s="355"/>
      <c r="D28" s="355"/>
      <c r="E28" s="355"/>
      <c r="F28" s="355"/>
      <c r="G28" s="356"/>
    </row>
    <row r="29" spans="1:7" s="2" customFormat="1" ht="14.25" customHeight="1" x14ac:dyDescent="0.3">
      <c r="A29" s="362" t="s">
        <v>276</v>
      </c>
      <c r="B29" s="363"/>
      <c r="C29" s="363"/>
      <c r="D29" s="363"/>
      <c r="E29" s="363"/>
      <c r="F29" s="363"/>
      <c r="G29" s="364"/>
    </row>
    <row r="30" spans="1:7" x14ac:dyDescent="0.3">
      <c r="A30" s="235"/>
      <c r="B30" s="235"/>
      <c r="C30" s="235"/>
      <c r="D30" s="259"/>
      <c r="G30" s="259"/>
    </row>
    <row r="31" spans="1:7" s="244" customFormat="1" ht="18.75" customHeight="1" thickBot="1" x14ac:dyDescent="0.25">
      <c r="A31" s="242"/>
      <c r="B31" s="243" t="s">
        <v>25</v>
      </c>
      <c r="C31" s="243"/>
      <c r="D31" s="260" t="s">
        <v>26</v>
      </c>
      <c r="E31" s="261" t="s">
        <v>27</v>
      </c>
      <c r="F31" s="261" t="s">
        <v>28</v>
      </c>
      <c r="G31" s="260" t="s">
        <v>29</v>
      </c>
    </row>
    <row r="32" spans="1:7" s="244" customFormat="1" ht="18.75" customHeight="1" thickTop="1" x14ac:dyDescent="0.25">
      <c r="A32" s="237"/>
      <c r="B32" s="259"/>
      <c r="C32" s="259"/>
      <c r="D32" s="259"/>
      <c r="E32" s="248"/>
      <c r="F32" s="248"/>
      <c r="G32" s="259"/>
    </row>
    <row r="33" spans="1:7" s="244" customFormat="1" ht="137.25" customHeight="1" x14ac:dyDescent="0.25">
      <c r="A33" s="237"/>
      <c r="B33" s="354" t="s">
        <v>524</v>
      </c>
      <c r="C33" s="354"/>
      <c r="D33" s="354"/>
      <c r="E33" s="354"/>
      <c r="F33" s="354"/>
      <c r="G33" s="354"/>
    </row>
    <row r="34" spans="1:7" s="244" customFormat="1" ht="18.75" customHeight="1" x14ac:dyDescent="0.25">
      <c r="A34" s="237"/>
      <c r="B34" s="259"/>
      <c r="C34" s="259"/>
      <c r="D34" s="259"/>
      <c r="E34" s="248"/>
      <c r="F34" s="248"/>
      <c r="G34" s="259"/>
    </row>
    <row r="35" spans="1:7" s="244" customFormat="1" ht="215.25" customHeight="1" x14ac:dyDescent="0.25">
      <c r="A35" s="237"/>
      <c r="B35" s="354" t="s">
        <v>526</v>
      </c>
      <c r="C35" s="354"/>
      <c r="D35" s="354"/>
      <c r="E35" s="354"/>
      <c r="F35" s="354"/>
      <c r="G35" s="354"/>
    </row>
    <row r="36" spans="1:7" s="244" customFormat="1" ht="18.75" customHeight="1" x14ac:dyDescent="0.25">
      <c r="A36" s="237"/>
      <c r="B36" s="259"/>
      <c r="C36" s="259"/>
      <c r="D36" s="259"/>
      <c r="E36" s="248"/>
      <c r="F36" s="248"/>
      <c r="G36" s="259"/>
    </row>
    <row r="37" spans="1:7" s="244" customFormat="1" ht="111.75" customHeight="1" x14ac:dyDescent="0.25">
      <c r="A37" s="237"/>
      <c r="B37" s="354" t="s">
        <v>525</v>
      </c>
      <c r="C37" s="354"/>
      <c r="D37" s="354"/>
      <c r="E37" s="354"/>
      <c r="F37" s="354"/>
      <c r="G37" s="354"/>
    </row>
    <row r="38" spans="1:7" s="244" customFormat="1" ht="15" x14ac:dyDescent="0.25">
      <c r="A38" s="237"/>
      <c r="B38" s="354" t="s">
        <v>721</v>
      </c>
      <c r="C38" s="354"/>
      <c r="D38" s="354"/>
      <c r="E38" s="354"/>
      <c r="F38" s="354"/>
      <c r="G38" s="354"/>
    </row>
    <row r="39" spans="1:7" s="244" customFormat="1" ht="18.75" customHeight="1" x14ac:dyDescent="0.25">
      <c r="A39" s="237"/>
      <c r="B39" s="354" t="s">
        <v>722</v>
      </c>
      <c r="C39" s="354"/>
      <c r="D39" s="354"/>
      <c r="E39" s="354"/>
      <c r="F39" s="354"/>
      <c r="G39" s="354"/>
    </row>
    <row r="40" spans="1:7" s="244" customFormat="1" ht="18.75" customHeight="1" x14ac:dyDescent="0.25">
      <c r="A40" s="237"/>
      <c r="B40" s="259"/>
      <c r="C40" s="259"/>
      <c r="D40" s="259"/>
      <c r="E40" s="248"/>
      <c r="F40" s="248"/>
      <c r="G40" s="259"/>
    </row>
    <row r="41" spans="1:7" s="246" customFormat="1" ht="15" x14ac:dyDescent="0.25">
      <c r="A41" s="237"/>
      <c r="B41" s="245" t="s">
        <v>379</v>
      </c>
      <c r="C41" s="245"/>
      <c r="D41" s="259"/>
      <c r="E41" s="248"/>
      <c r="F41" s="248"/>
      <c r="G41" s="259"/>
    </row>
    <row r="42" spans="1:7" s="246" customFormat="1" ht="4.5" customHeight="1" x14ac:dyDescent="0.25">
      <c r="A42" s="237"/>
      <c r="B42" s="155"/>
      <c r="C42" s="155"/>
      <c r="D42" s="259"/>
      <c r="E42" s="248"/>
      <c r="F42" s="248"/>
      <c r="G42" s="259"/>
    </row>
    <row r="43" spans="1:7" s="246" customFormat="1" ht="12.75" x14ac:dyDescent="0.25">
      <c r="A43" s="247" t="s">
        <v>515</v>
      </c>
      <c r="B43" s="115" t="s">
        <v>381</v>
      </c>
      <c r="C43" s="115"/>
      <c r="E43" s="248"/>
      <c r="F43" s="248"/>
    </row>
    <row r="44" spans="1:7" s="246" customFormat="1" ht="30" x14ac:dyDescent="0.25">
      <c r="A44" s="237"/>
      <c r="B44" s="262" t="s">
        <v>539</v>
      </c>
      <c r="C44" s="262" t="s">
        <v>527</v>
      </c>
      <c r="D44" s="249" t="s">
        <v>66</v>
      </c>
      <c r="E44" s="253">
        <v>1</v>
      </c>
      <c r="F44" s="250"/>
      <c r="G44" s="251">
        <f>F44*E44</f>
        <v>0</v>
      </c>
    </row>
    <row r="45" spans="1:7" s="246" customFormat="1" ht="30" x14ac:dyDescent="0.25">
      <c r="A45" s="237"/>
      <c r="B45" s="262" t="s">
        <v>540</v>
      </c>
      <c r="C45" s="262" t="s">
        <v>528</v>
      </c>
      <c r="D45" s="249" t="s">
        <v>66</v>
      </c>
      <c r="E45" s="253">
        <v>2</v>
      </c>
      <c r="F45" s="250"/>
      <c r="G45" s="251">
        <f t="shared" ref="G45:G51" si="0">F45*E45</f>
        <v>0</v>
      </c>
    </row>
    <row r="46" spans="1:7" s="246" customFormat="1" ht="15" x14ac:dyDescent="0.25">
      <c r="A46" s="237"/>
      <c r="B46" s="262" t="s">
        <v>529</v>
      </c>
      <c r="C46" s="262" t="s">
        <v>383</v>
      </c>
      <c r="D46" s="249" t="s">
        <v>66</v>
      </c>
      <c r="E46" s="253">
        <v>4</v>
      </c>
      <c r="F46" s="250"/>
      <c r="G46" s="251">
        <f t="shared" si="0"/>
        <v>0</v>
      </c>
    </row>
    <row r="47" spans="1:7" s="246" customFormat="1" ht="45" x14ac:dyDescent="0.25">
      <c r="A47" s="237"/>
      <c r="B47" s="262" t="s">
        <v>541</v>
      </c>
      <c r="C47" s="262" t="s">
        <v>530</v>
      </c>
      <c r="D47" s="249" t="s">
        <v>66</v>
      </c>
      <c r="E47" s="253">
        <v>1</v>
      </c>
      <c r="F47" s="250"/>
      <c r="G47" s="251">
        <f t="shared" si="0"/>
        <v>0</v>
      </c>
    </row>
    <row r="48" spans="1:7" s="246" customFormat="1" ht="15" x14ac:dyDescent="0.25">
      <c r="A48" s="237"/>
      <c r="B48" s="262" t="s">
        <v>531</v>
      </c>
      <c r="C48" s="262" t="s">
        <v>385</v>
      </c>
      <c r="D48" s="249" t="s">
        <v>66</v>
      </c>
      <c r="E48" s="253">
        <v>2</v>
      </c>
      <c r="F48" s="250"/>
      <c r="G48" s="251">
        <f t="shared" si="0"/>
        <v>0</v>
      </c>
    </row>
    <row r="49" spans="1:7" s="246" customFormat="1" ht="15" x14ac:dyDescent="0.25">
      <c r="A49" s="237"/>
      <c r="B49" s="262" t="s">
        <v>532</v>
      </c>
      <c r="C49" s="262" t="s">
        <v>382</v>
      </c>
      <c r="D49" s="249" t="s">
        <v>66</v>
      </c>
      <c r="E49" s="253">
        <v>1</v>
      </c>
      <c r="F49" s="250"/>
      <c r="G49" s="251">
        <f t="shared" si="0"/>
        <v>0</v>
      </c>
    </row>
    <row r="50" spans="1:7" s="246" customFormat="1" ht="15" x14ac:dyDescent="0.25">
      <c r="A50" s="237"/>
      <c r="B50" s="262" t="s">
        <v>533</v>
      </c>
      <c r="C50" s="262" t="s">
        <v>384</v>
      </c>
      <c r="D50" s="249" t="s">
        <v>66</v>
      </c>
      <c r="E50" s="253">
        <v>1</v>
      </c>
      <c r="F50" s="250"/>
      <c r="G50" s="251">
        <f t="shared" si="0"/>
        <v>0</v>
      </c>
    </row>
    <row r="51" spans="1:7" s="246" customFormat="1" ht="15" x14ac:dyDescent="0.25">
      <c r="A51" s="237"/>
      <c r="B51" s="262" t="s">
        <v>534</v>
      </c>
      <c r="C51" s="262" t="s">
        <v>383</v>
      </c>
      <c r="D51" s="249" t="s">
        <v>66</v>
      </c>
      <c r="E51" s="253">
        <v>5</v>
      </c>
      <c r="F51" s="250"/>
      <c r="G51" s="251">
        <f t="shared" si="0"/>
        <v>0</v>
      </c>
    </row>
    <row r="52" spans="1:7" s="246" customFormat="1" ht="15" x14ac:dyDescent="0.25">
      <c r="A52" s="237"/>
      <c r="B52" s="262" t="s">
        <v>535</v>
      </c>
      <c r="C52" s="262" t="s">
        <v>385</v>
      </c>
      <c r="D52" s="249" t="s">
        <v>66</v>
      </c>
      <c r="E52" s="253">
        <v>1</v>
      </c>
      <c r="F52" s="250"/>
      <c r="G52" s="251">
        <f>F52*E52</f>
        <v>0</v>
      </c>
    </row>
    <row r="53" spans="1:7" s="246" customFormat="1" ht="15" x14ac:dyDescent="0.25">
      <c r="A53" s="237"/>
      <c r="B53" s="262" t="s">
        <v>536</v>
      </c>
      <c r="C53" s="262" t="s">
        <v>537</v>
      </c>
      <c r="D53" s="249" t="s">
        <v>66</v>
      </c>
      <c r="E53" s="253">
        <v>1</v>
      </c>
      <c r="F53" s="250"/>
      <c r="G53" s="251">
        <f>F53*E53</f>
        <v>0</v>
      </c>
    </row>
    <row r="54" spans="1:7" s="246" customFormat="1" ht="15" x14ac:dyDescent="0.25">
      <c r="A54" s="237"/>
      <c r="B54" s="262" t="s">
        <v>538</v>
      </c>
      <c r="C54" s="262" t="s">
        <v>528</v>
      </c>
      <c r="D54" s="249" t="s">
        <v>66</v>
      </c>
      <c r="E54" s="253">
        <v>2</v>
      </c>
      <c r="F54" s="250"/>
      <c r="G54" s="251">
        <f>F54*E54</f>
        <v>0</v>
      </c>
    </row>
    <row r="55" spans="1:7" s="246" customFormat="1" ht="15" x14ac:dyDescent="0.25">
      <c r="A55" s="237"/>
      <c r="B55" s="252"/>
      <c r="C55" s="252"/>
      <c r="D55" s="249"/>
      <c r="E55" s="250"/>
      <c r="F55" s="250"/>
      <c r="G55" s="251"/>
    </row>
    <row r="56" spans="1:7" s="246" customFormat="1" ht="15" x14ac:dyDescent="0.25">
      <c r="A56" s="237"/>
      <c r="B56" s="245" t="s">
        <v>542</v>
      </c>
      <c r="C56" s="245"/>
      <c r="D56" s="259"/>
      <c r="E56" s="248"/>
      <c r="F56" s="248"/>
      <c r="G56" s="259"/>
    </row>
    <row r="57" spans="1:7" s="246" customFormat="1" ht="5.25" customHeight="1" x14ac:dyDescent="0.25">
      <c r="A57" s="237"/>
      <c r="B57" s="252"/>
      <c r="C57" s="252"/>
      <c r="D57" s="249"/>
      <c r="E57" s="250"/>
      <c r="F57" s="250"/>
      <c r="G57" s="251"/>
    </row>
    <row r="58" spans="1:7" s="246" customFormat="1" ht="15" x14ac:dyDescent="0.25">
      <c r="A58" s="237"/>
      <c r="B58" s="115" t="s">
        <v>380</v>
      </c>
      <c r="C58" s="252"/>
      <c r="D58" s="249"/>
      <c r="E58" s="250"/>
      <c r="F58" s="250"/>
      <c r="G58" s="251"/>
    </row>
    <row r="59" spans="1:7" s="246" customFormat="1" ht="15" x14ac:dyDescent="0.25">
      <c r="A59" s="237"/>
      <c r="B59" s="115" t="s">
        <v>575</v>
      </c>
      <c r="C59" s="252"/>
      <c r="D59" s="249"/>
      <c r="E59" s="250"/>
      <c r="F59" s="250"/>
      <c r="G59" s="251"/>
    </row>
    <row r="60" spans="1:7" s="246" customFormat="1" ht="15" x14ac:dyDescent="0.25">
      <c r="A60" s="237"/>
      <c r="B60" s="262" t="s">
        <v>543</v>
      </c>
      <c r="C60" s="262" t="s">
        <v>544</v>
      </c>
      <c r="D60" s="249" t="s">
        <v>66</v>
      </c>
      <c r="E60" s="253">
        <v>1</v>
      </c>
      <c r="F60" s="250"/>
      <c r="G60" s="251">
        <f>F60*E60</f>
        <v>0</v>
      </c>
    </row>
    <row r="61" spans="1:7" s="246" customFormat="1" ht="30" x14ac:dyDescent="0.25">
      <c r="A61" s="237"/>
      <c r="B61" s="262" t="s">
        <v>570</v>
      </c>
      <c r="C61" s="262" t="s">
        <v>544</v>
      </c>
      <c r="D61" s="249" t="s">
        <v>66</v>
      </c>
      <c r="E61" s="253">
        <v>2</v>
      </c>
      <c r="F61" s="250"/>
      <c r="G61" s="251">
        <f t="shared" ref="G61:G76" si="1">F61*E61</f>
        <v>0</v>
      </c>
    </row>
    <row r="62" spans="1:7" s="246" customFormat="1" ht="30" x14ac:dyDescent="0.25">
      <c r="A62" s="237"/>
      <c r="B62" s="262" t="s">
        <v>571</v>
      </c>
      <c r="C62" s="262" t="s">
        <v>545</v>
      </c>
      <c r="D62" s="249" t="s">
        <v>66</v>
      </c>
      <c r="E62" s="253">
        <v>2</v>
      </c>
      <c r="F62" s="250"/>
      <c r="G62" s="251">
        <f t="shared" si="1"/>
        <v>0</v>
      </c>
    </row>
    <row r="63" spans="1:7" s="246" customFormat="1" ht="30" x14ac:dyDescent="0.25">
      <c r="A63" s="237"/>
      <c r="B63" s="262" t="s">
        <v>572</v>
      </c>
      <c r="C63" s="262" t="s">
        <v>546</v>
      </c>
      <c r="D63" s="249" t="s">
        <v>66</v>
      </c>
      <c r="E63" s="253">
        <v>1</v>
      </c>
      <c r="F63" s="250"/>
      <c r="G63" s="251">
        <f t="shared" si="1"/>
        <v>0</v>
      </c>
    </row>
    <row r="64" spans="1:7" s="246" customFormat="1" ht="15" x14ac:dyDescent="0.25">
      <c r="A64" s="237"/>
      <c r="B64" s="262" t="s">
        <v>547</v>
      </c>
      <c r="C64" s="262" t="s">
        <v>548</v>
      </c>
      <c r="D64" s="249" t="s">
        <v>66</v>
      </c>
      <c r="E64" s="253">
        <v>2</v>
      </c>
      <c r="F64" s="250"/>
      <c r="G64" s="251">
        <f t="shared" si="1"/>
        <v>0</v>
      </c>
    </row>
    <row r="65" spans="1:8" s="246" customFormat="1" ht="15" x14ac:dyDescent="0.25">
      <c r="A65" s="237"/>
      <c r="B65" s="262" t="s">
        <v>549</v>
      </c>
      <c r="C65" s="262" t="s">
        <v>550</v>
      </c>
      <c r="D65" s="249" t="s">
        <v>66</v>
      </c>
      <c r="E65" s="253">
        <v>1</v>
      </c>
      <c r="F65" s="250"/>
      <c r="G65" s="251">
        <f t="shared" si="1"/>
        <v>0</v>
      </c>
    </row>
    <row r="66" spans="1:8" s="246" customFormat="1" ht="15" x14ac:dyDescent="0.25">
      <c r="A66" s="237"/>
      <c r="B66" s="262" t="s">
        <v>551</v>
      </c>
      <c r="C66" s="262" t="s">
        <v>552</v>
      </c>
      <c r="D66" s="249" t="s">
        <v>66</v>
      </c>
      <c r="E66" s="253">
        <v>1</v>
      </c>
      <c r="F66" s="250"/>
      <c r="G66" s="251">
        <f t="shared" si="1"/>
        <v>0</v>
      </c>
    </row>
    <row r="67" spans="1:8" s="246" customFormat="1" ht="15" x14ac:dyDescent="0.25">
      <c r="A67" s="237"/>
      <c r="B67" s="262" t="s">
        <v>553</v>
      </c>
      <c r="C67" s="262" t="s">
        <v>554</v>
      </c>
      <c r="D67" s="249" t="s">
        <v>66</v>
      </c>
      <c r="E67" s="253">
        <v>4</v>
      </c>
      <c r="F67" s="250"/>
      <c r="G67" s="251">
        <f t="shared" si="1"/>
        <v>0</v>
      </c>
    </row>
    <row r="68" spans="1:8" s="246" customFormat="1" ht="15" x14ac:dyDescent="0.25">
      <c r="A68" s="237"/>
      <c r="B68" s="262" t="s">
        <v>555</v>
      </c>
      <c r="C68" s="262" t="s">
        <v>556</v>
      </c>
      <c r="D68" s="249" t="s">
        <v>66</v>
      </c>
      <c r="E68" s="253">
        <v>1</v>
      </c>
      <c r="F68" s="250"/>
      <c r="G68" s="251">
        <f t="shared" si="1"/>
        <v>0</v>
      </c>
    </row>
    <row r="69" spans="1:8" s="246" customFormat="1" ht="15" x14ac:dyDescent="0.25">
      <c r="A69" s="237"/>
      <c r="B69" s="262" t="s">
        <v>557</v>
      </c>
      <c r="C69" s="262" t="s">
        <v>558</v>
      </c>
      <c r="D69" s="249" t="s">
        <v>66</v>
      </c>
      <c r="E69" s="253">
        <v>6</v>
      </c>
      <c r="F69" s="250"/>
      <c r="G69" s="251">
        <f t="shared" si="1"/>
        <v>0</v>
      </c>
    </row>
    <row r="70" spans="1:8" s="246" customFormat="1" ht="15" x14ac:dyDescent="0.25">
      <c r="A70" s="237"/>
      <c r="B70" s="262" t="s">
        <v>559</v>
      </c>
      <c r="C70" s="262" t="s">
        <v>560</v>
      </c>
      <c r="D70" s="249" t="s">
        <v>66</v>
      </c>
      <c r="E70" s="253">
        <v>1</v>
      </c>
      <c r="F70" s="250"/>
      <c r="G70" s="251">
        <f t="shared" si="1"/>
        <v>0</v>
      </c>
    </row>
    <row r="71" spans="1:8" s="246" customFormat="1" ht="15" x14ac:dyDescent="0.25">
      <c r="A71" s="237"/>
      <c r="B71" s="262" t="s">
        <v>561</v>
      </c>
      <c r="C71" s="262" t="s">
        <v>552</v>
      </c>
      <c r="D71" s="249" t="s">
        <v>66</v>
      </c>
      <c r="E71" s="253">
        <v>1</v>
      </c>
      <c r="F71" s="250"/>
      <c r="G71" s="251">
        <f t="shared" si="1"/>
        <v>0</v>
      </c>
    </row>
    <row r="72" spans="1:8" s="246" customFormat="1" ht="15" x14ac:dyDescent="0.25">
      <c r="A72" s="237"/>
      <c r="B72" s="262" t="s">
        <v>562</v>
      </c>
      <c r="C72" s="262" t="s">
        <v>563</v>
      </c>
      <c r="D72" s="249" t="s">
        <v>66</v>
      </c>
      <c r="E72" s="253">
        <v>2</v>
      </c>
      <c r="F72" s="250"/>
      <c r="G72" s="251">
        <f t="shared" si="1"/>
        <v>0</v>
      </c>
    </row>
    <row r="73" spans="1:8" s="246" customFormat="1" ht="15" x14ac:dyDescent="0.25">
      <c r="A73" s="237"/>
      <c r="B73" s="262" t="s">
        <v>564</v>
      </c>
      <c r="C73" s="262" t="s">
        <v>565</v>
      </c>
      <c r="D73" s="249" t="s">
        <v>66</v>
      </c>
      <c r="E73" s="253">
        <v>1</v>
      </c>
      <c r="F73" s="250"/>
      <c r="G73" s="251">
        <f t="shared" si="1"/>
        <v>0</v>
      </c>
    </row>
    <row r="74" spans="1:8" s="246" customFormat="1" ht="15" x14ac:dyDescent="0.25">
      <c r="A74" s="237"/>
      <c r="B74" s="262" t="s">
        <v>566</v>
      </c>
      <c r="C74" s="262" t="s">
        <v>567</v>
      </c>
      <c r="D74" s="249" t="s">
        <v>66</v>
      </c>
      <c r="E74" s="253">
        <v>1</v>
      </c>
      <c r="F74" s="250"/>
      <c r="G74" s="251">
        <f t="shared" si="1"/>
        <v>0</v>
      </c>
    </row>
    <row r="75" spans="1:8" s="246" customFormat="1" ht="30" x14ac:dyDescent="0.25">
      <c r="A75" s="237"/>
      <c r="B75" s="262" t="s">
        <v>573</v>
      </c>
      <c r="C75" s="262" t="s">
        <v>556</v>
      </c>
      <c r="D75" s="249" t="s">
        <v>66</v>
      </c>
      <c r="E75" s="253">
        <v>1</v>
      </c>
      <c r="F75" s="250"/>
      <c r="G75" s="251">
        <f t="shared" si="1"/>
        <v>0</v>
      </c>
    </row>
    <row r="76" spans="1:8" s="246" customFormat="1" ht="15" x14ac:dyDescent="0.25">
      <c r="A76" s="237"/>
      <c r="B76" s="262" t="s">
        <v>568</v>
      </c>
      <c r="C76" s="262" t="s">
        <v>569</v>
      </c>
      <c r="D76" s="249" t="s">
        <v>66</v>
      </c>
      <c r="E76" s="253">
        <v>1</v>
      </c>
      <c r="F76" s="250"/>
      <c r="G76" s="251">
        <f t="shared" si="1"/>
        <v>0</v>
      </c>
    </row>
    <row r="77" spans="1:8" s="246" customFormat="1" ht="15" x14ac:dyDescent="0.25">
      <c r="A77" s="237"/>
      <c r="B77" s="262"/>
      <c r="C77" s="262"/>
      <c r="D77" s="262"/>
      <c r="E77" s="248"/>
      <c r="F77" s="248"/>
      <c r="G77" s="259"/>
    </row>
    <row r="78" spans="1:8" s="246" customFormat="1" ht="15" x14ac:dyDescent="0.25">
      <c r="A78" s="237"/>
      <c r="B78" s="115" t="s">
        <v>574</v>
      </c>
      <c r="C78" s="262"/>
      <c r="D78" s="262"/>
      <c r="E78" s="248"/>
      <c r="F78" s="248"/>
      <c r="G78" s="259"/>
    </row>
    <row r="79" spans="1:8" s="246" customFormat="1" ht="15" x14ac:dyDescent="0.25">
      <c r="A79" s="237"/>
      <c r="B79" s="262" t="s">
        <v>576</v>
      </c>
      <c r="C79" s="262" t="s">
        <v>577</v>
      </c>
      <c r="D79" s="249" t="s">
        <v>66</v>
      </c>
      <c r="E79" s="253">
        <v>1</v>
      </c>
      <c r="F79" s="250"/>
      <c r="G79" s="251">
        <f>F79*E79</f>
        <v>0</v>
      </c>
      <c r="H79" s="237"/>
    </row>
    <row r="80" spans="1:8" s="246" customFormat="1" ht="15" x14ac:dyDescent="0.25">
      <c r="A80" s="237"/>
      <c r="B80" s="262"/>
      <c r="C80" s="262"/>
      <c r="D80" s="263"/>
      <c r="E80" s="248"/>
      <c r="F80" s="259"/>
      <c r="G80" s="259"/>
    </row>
    <row r="81" spans="1:7" s="246" customFormat="1" ht="15" x14ac:dyDescent="0.25">
      <c r="A81" s="237"/>
      <c r="B81" s="115" t="s">
        <v>381</v>
      </c>
      <c r="C81" s="262"/>
      <c r="D81" s="262"/>
      <c r="E81" s="248"/>
      <c r="F81" s="248"/>
      <c r="G81" s="259"/>
    </row>
    <row r="82" spans="1:7" s="246" customFormat="1" ht="15" x14ac:dyDescent="0.25">
      <c r="A82" s="237"/>
      <c r="B82" s="115" t="s">
        <v>578</v>
      </c>
      <c r="C82" s="262"/>
      <c r="D82" s="262"/>
      <c r="E82" s="248"/>
      <c r="F82" s="248"/>
      <c r="G82" s="259"/>
    </row>
    <row r="83" spans="1:7" s="246" customFormat="1" ht="15" x14ac:dyDescent="0.25">
      <c r="A83" s="237"/>
      <c r="B83" s="262" t="s">
        <v>579</v>
      </c>
      <c r="C83" s="262" t="s">
        <v>580</v>
      </c>
      <c r="D83" s="249" t="s">
        <v>66</v>
      </c>
      <c r="E83" s="253">
        <v>1</v>
      </c>
      <c r="F83" s="250"/>
      <c r="G83" s="251">
        <f t="shared" ref="G83:G88" si="2">F83*E83</f>
        <v>0</v>
      </c>
    </row>
    <row r="84" spans="1:7" s="246" customFormat="1" ht="15" x14ac:dyDescent="0.25">
      <c r="A84" s="237"/>
      <c r="B84" s="262" t="s">
        <v>581</v>
      </c>
      <c r="C84" s="262" t="s">
        <v>582</v>
      </c>
      <c r="D84" s="249" t="s">
        <v>66</v>
      </c>
      <c r="E84" s="253">
        <v>1</v>
      </c>
      <c r="F84" s="250"/>
      <c r="G84" s="251">
        <f t="shared" si="2"/>
        <v>0</v>
      </c>
    </row>
    <row r="85" spans="1:7" s="246" customFormat="1" ht="15" x14ac:dyDescent="0.25">
      <c r="A85" s="237"/>
      <c r="B85" s="262" t="s">
        <v>583</v>
      </c>
      <c r="C85" s="262" t="s">
        <v>584</v>
      </c>
      <c r="D85" s="249" t="s">
        <v>66</v>
      </c>
      <c r="E85" s="253">
        <v>1</v>
      </c>
      <c r="F85" s="250"/>
      <c r="G85" s="251">
        <f t="shared" si="2"/>
        <v>0</v>
      </c>
    </row>
    <row r="86" spans="1:7" s="246" customFormat="1" ht="15" x14ac:dyDescent="0.25">
      <c r="A86" s="237"/>
      <c r="B86" s="262" t="s">
        <v>585</v>
      </c>
      <c r="C86" s="262" t="s">
        <v>586</v>
      </c>
      <c r="D86" s="249" t="s">
        <v>66</v>
      </c>
      <c r="E86" s="253">
        <v>1</v>
      </c>
      <c r="F86" s="250"/>
      <c r="G86" s="251">
        <f t="shared" si="2"/>
        <v>0</v>
      </c>
    </row>
    <row r="87" spans="1:7" s="246" customFormat="1" ht="15" x14ac:dyDescent="0.25">
      <c r="A87" s="237"/>
      <c r="B87" s="262" t="s">
        <v>587</v>
      </c>
      <c r="C87" s="262" t="s">
        <v>588</v>
      </c>
      <c r="D87" s="249" t="s">
        <v>66</v>
      </c>
      <c r="E87" s="253">
        <v>1</v>
      </c>
      <c r="F87" s="250"/>
      <c r="G87" s="251">
        <f t="shared" si="2"/>
        <v>0</v>
      </c>
    </row>
    <row r="88" spans="1:7" s="246" customFormat="1" ht="15" x14ac:dyDescent="0.25">
      <c r="A88" s="237"/>
      <c r="B88" s="262" t="s">
        <v>589</v>
      </c>
      <c r="C88" s="262" t="s">
        <v>590</v>
      </c>
      <c r="D88" s="249" t="s">
        <v>66</v>
      </c>
      <c r="E88" s="253">
        <v>1</v>
      </c>
      <c r="F88" s="250"/>
      <c r="G88" s="251">
        <f t="shared" si="2"/>
        <v>0</v>
      </c>
    </row>
    <row r="89" spans="1:7" s="246" customFormat="1" ht="15" x14ac:dyDescent="0.25">
      <c r="A89" s="237"/>
      <c r="B89" s="262"/>
      <c r="C89" s="262"/>
      <c r="D89" s="263"/>
      <c r="E89" s="248"/>
      <c r="F89" s="259"/>
      <c r="G89" s="259"/>
    </row>
    <row r="90" spans="1:7" s="246" customFormat="1" ht="15" x14ac:dyDescent="0.25">
      <c r="A90" s="237"/>
      <c r="B90" s="115" t="s">
        <v>591</v>
      </c>
      <c r="C90" s="262"/>
      <c r="D90" s="262"/>
      <c r="E90" s="248"/>
      <c r="F90" s="248"/>
      <c r="G90" s="259"/>
    </row>
    <row r="91" spans="1:7" s="246" customFormat="1" ht="15" x14ac:dyDescent="0.25">
      <c r="A91" s="237"/>
      <c r="B91" s="262" t="s">
        <v>592</v>
      </c>
      <c r="C91" s="262" t="s">
        <v>593</v>
      </c>
      <c r="D91" s="249" t="s">
        <v>66</v>
      </c>
      <c r="E91" s="253">
        <v>1</v>
      </c>
      <c r="F91" s="250"/>
      <c r="G91" s="251">
        <f>F91*E91</f>
        <v>0</v>
      </c>
    </row>
    <row r="92" spans="1:7" s="246" customFormat="1" ht="15" x14ac:dyDescent="0.25">
      <c r="A92" s="237"/>
      <c r="B92" s="262" t="s">
        <v>594</v>
      </c>
      <c r="C92" s="262" t="s">
        <v>582</v>
      </c>
      <c r="D92" s="249" t="s">
        <v>66</v>
      </c>
      <c r="E92" s="253">
        <v>1</v>
      </c>
      <c r="F92" s="250"/>
      <c r="G92" s="251">
        <f t="shared" ref="G92:G99" si="3">F92*E92</f>
        <v>0</v>
      </c>
    </row>
    <row r="93" spans="1:7" s="246" customFormat="1" ht="15" x14ac:dyDescent="0.25">
      <c r="A93" s="237"/>
      <c r="B93" s="262" t="s">
        <v>595</v>
      </c>
      <c r="C93" s="262" t="s">
        <v>582</v>
      </c>
      <c r="D93" s="249" t="s">
        <v>66</v>
      </c>
      <c r="E93" s="253">
        <v>1</v>
      </c>
      <c r="F93" s="250"/>
      <c r="G93" s="251">
        <f t="shared" si="3"/>
        <v>0</v>
      </c>
    </row>
    <row r="94" spans="1:7" s="246" customFormat="1" ht="15" x14ac:dyDescent="0.25">
      <c r="A94" s="237"/>
      <c r="B94" s="262" t="s">
        <v>596</v>
      </c>
      <c r="C94" s="262" t="s">
        <v>597</v>
      </c>
      <c r="D94" s="249" t="s">
        <v>66</v>
      </c>
      <c r="E94" s="253">
        <v>1</v>
      </c>
      <c r="F94" s="250"/>
      <c r="G94" s="251">
        <f t="shared" si="3"/>
        <v>0</v>
      </c>
    </row>
    <row r="95" spans="1:7" s="246" customFormat="1" ht="15" x14ac:dyDescent="0.25">
      <c r="A95" s="237"/>
      <c r="B95" s="262" t="s">
        <v>598</v>
      </c>
      <c r="C95" s="262" t="s">
        <v>385</v>
      </c>
      <c r="D95" s="249" t="s">
        <v>66</v>
      </c>
      <c r="E95" s="253">
        <v>7</v>
      </c>
      <c r="F95" s="250"/>
      <c r="G95" s="251">
        <f t="shared" si="3"/>
        <v>0</v>
      </c>
    </row>
    <row r="96" spans="1:7" s="246" customFormat="1" ht="15" x14ac:dyDescent="0.25">
      <c r="A96" s="237"/>
      <c r="B96" s="262" t="s">
        <v>599</v>
      </c>
      <c r="C96" s="262" t="s">
        <v>600</v>
      </c>
      <c r="D96" s="249" t="s">
        <v>66</v>
      </c>
      <c r="E96" s="253">
        <v>6</v>
      </c>
      <c r="F96" s="250"/>
      <c r="G96" s="251">
        <f t="shared" si="3"/>
        <v>0</v>
      </c>
    </row>
    <row r="97" spans="1:7" s="246" customFormat="1" ht="15" x14ac:dyDescent="0.25">
      <c r="A97" s="237"/>
      <c r="B97" s="262" t="s">
        <v>601</v>
      </c>
      <c r="C97" s="262" t="s">
        <v>602</v>
      </c>
      <c r="D97" s="249" t="s">
        <v>66</v>
      </c>
      <c r="E97" s="253">
        <v>1</v>
      </c>
      <c r="F97" s="250"/>
      <c r="G97" s="251">
        <f t="shared" si="3"/>
        <v>0</v>
      </c>
    </row>
    <row r="98" spans="1:7" s="246" customFormat="1" ht="15" x14ac:dyDescent="0.25">
      <c r="A98" s="237"/>
      <c r="B98" s="262" t="s">
        <v>603</v>
      </c>
      <c r="C98" s="262" t="s">
        <v>604</v>
      </c>
      <c r="D98" s="249" t="s">
        <v>66</v>
      </c>
      <c r="E98" s="253">
        <v>5</v>
      </c>
      <c r="F98" s="250"/>
      <c r="G98" s="251">
        <f t="shared" si="3"/>
        <v>0</v>
      </c>
    </row>
    <row r="99" spans="1:7" s="246" customFormat="1" ht="15" x14ac:dyDescent="0.25">
      <c r="A99" s="237"/>
      <c r="B99" s="262" t="s">
        <v>605</v>
      </c>
      <c r="C99" s="262" t="s">
        <v>600</v>
      </c>
      <c r="D99" s="249" t="s">
        <v>66</v>
      </c>
      <c r="E99" s="253">
        <v>1</v>
      </c>
      <c r="F99" s="250"/>
      <c r="G99" s="251">
        <f t="shared" si="3"/>
        <v>0</v>
      </c>
    </row>
    <row r="100" spans="1:7" s="246" customFormat="1" ht="15" x14ac:dyDescent="0.25">
      <c r="A100" s="237"/>
      <c r="B100" s="262"/>
      <c r="C100" s="262"/>
      <c r="D100" s="262"/>
      <c r="E100" s="248"/>
      <c r="F100" s="248"/>
      <c r="G100" s="259"/>
    </row>
    <row r="101" spans="1:7" s="246" customFormat="1" ht="15" x14ac:dyDescent="0.25">
      <c r="A101" s="237"/>
      <c r="B101" s="262" t="s">
        <v>606</v>
      </c>
      <c r="C101" s="262"/>
      <c r="D101" s="262"/>
      <c r="E101" s="248"/>
      <c r="F101" s="248"/>
      <c r="G101" s="259"/>
    </row>
    <row r="102" spans="1:7" s="246" customFormat="1" ht="15" x14ac:dyDescent="0.25">
      <c r="A102" s="237"/>
      <c r="B102" s="262" t="s">
        <v>607</v>
      </c>
      <c r="C102" s="262" t="s">
        <v>586</v>
      </c>
      <c r="D102" s="249" t="s">
        <v>66</v>
      </c>
      <c r="E102" s="253">
        <v>1</v>
      </c>
      <c r="F102" s="250"/>
      <c r="G102" s="251">
        <f>F102*E102</f>
        <v>0</v>
      </c>
    </row>
    <row r="103" spans="1:7" s="246" customFormat="1" ht="15" x14ac:dyDescent="0.25">
      <c r="A103" s="237"/>
      <c r="B103" s="262" t="s">
        <v>608</v>
      </c>
      <c r="C103" s="262" t="s">
        <v>609</v>
      </c>
      <c r="D103" s="249" t="s">
        <v>66</v>
      </c>
      <c r="E103" s="253">
        <v>1</v>
      </c>
      <c r="F103" s="250"/>
      <c r="G103" s="251">
        <f t="shared" ref="G103:G117" si="4">F103*E103</f>
        <v>0</v>
      </c>
    </row>
    <row r="104" spans="1:7" s="246" customFormat="1" ht="15" x14ac:dyDescent="0.25">
      <c r="A104" s="237"/>
      <c r="B104" s="262" t="s">
        <v>610</v>
      </c>
      <c r="C104" s="262" t="s">
        <v>611</v>
      </c>
      <c r="D104" s="249" t="s">
        <v>66</v>
      </c>
      <c r="E104" s="253">
        <v>1</v>
      </c>
      <c r="F104" s="250"/>
      <c r="G104" s="251">
        <f t="shared" si="4"/>
        <v>0</v>
      </c>
    </row>
    <row r="105" spans="1:7" s="246" customFormat="1" ht="15" x14ac:dyDescent="0.25">
      <c r="A105" s="237"/>
      <c r="B105" s="262" t="s">
        <v>612</v>
      </c>
      <c r="C105" s="262" t="s">
        <v>613</v>
      </c>
      <c r="D105" s="249" t="s">
        <v>66</v>
      </c>
      <c r="E105" s="253">
        <v>1</v>
      </c>
      <c r="F105" s="250"/>
      <c r="G105" s="251">
        <f t="shared" si="4"/>
        <v>0</v>
      </c>
    </row>
    <row r="106" spans="1:7" s="246" customFormat="1" ht="15" x14ac:dyDescent="0.25">
      <c r="A106" s="237"/>
      <c r="B106" s="262" t="s">
        <v>614</v>
      </c>
      <c r="C106" s="262" t="s">
        <v>615</v>
      </c>
      <c r="D106" s="249" t="s">
        <v>66</v>
      </c>
      <c r="E106" s="253">
        <v>1</v>
      </c>
      <c r="F106" s="250"/>
      <c r="G106" s="251">
        <f t="shared" si="4"/>
        <v>0</v>
      </c>
    </row>
    <row r="107" spans="1:7" s="246" customFormat="1" ht="15" x14ac:dyDescent="0.25">
      <c r="A107" s="237"/>
      <c r="B107" s="262" t="s">
        <v>616</v>
      </c>
      <c r="C107" s="262" t="s">
        <v>617</v>
      </c>
      <c r="D107" s="249" t="s">
        <v>66</v>
      </c>
      <c r="E107" s="253">
        <v>1</v>
      </c>
      <c r="F107" s="250"/>
      <c r="G107" s="251">
        <f t="shared" si="4"/>
        <v>0</v>
      </c>
    </row>
    <row r="108" spans="1:7" s="246" customFormat="1" ht="15" x14ac:dyDescent="0.25">
      <c r="A108" s="237"/>
      <c r="B108" s="262" t="s">
        <v>618</v>
      </c>
      <c r="C108" s="262" t="s">
        <v>600</v>
      </c>
      <c r="D108" s="249" t="s">
        <v>66</v>
      </c>
      <c r="E108" s="253">
        <v>1</v>
      </c>
      <c r="F108" s="250"/>
      <c r="G108" s="251">
        <f t="shared" si="4"/>
        <v>0</v>
      </c>
    </row>
    <row r="109" spans="1:7" s="246" customFormat="1" ht="2.25" customHeight="1" x14ac:dyDescent="0.25">
      <c r="A109" s="237"/>
      <c r="B109" s="262"/>
      <c r="C109" s="262"/>
      <c r="D109" s="249" t="s">
        <v>66</v>
      </c>
      <c r="E109" s="253"/>
      <c r="F109" s="250"/>
      <c r="G109" s="251">
        <f t="shared" si="4"/>
        <v>0</v>
      </c>
    </row>
    <row r="110" spans="1:7" s="246" customFormat="1" ht="15" x14ac:dyDescent="0.25">
      <c r="A110" s="237"/>
      <c r="B110" s="262" t="s">
        <v>619</v>
      </c>
      <c r="C110" s="262" t="s">
        <v>620</v>
      </c>
      <c r="D110" s="249" t="s">
        <v>66</v>
      </c>
      <c r="E110" s="253">
        <v>1</v>
      </c>
      <c r="F110" s="250"/>
      <c r="G110" s="251">
        <f t="shared" si="4"/>
        <v>0</v>
      </c>
    </row>
    <row r="111" spans="1:7" s="246" customFormat="1" ht="5.25" customHeight="1" x14ac:dyDescent="0.25">
      <c r="A111" s="237"/>
      <c r="B111" s="262"/>
      <c r="C111" s="262"/>
      <c r="D111" s="249"/>
      <c r="E111" s="253"/>
      <c r="F111" s="250"/>
      <c r="G111" s="251">
        <f t="shared" si="4"/>
        <v>0</v>
      </c>
    </row>
    <row r="112" spans="1:7" s="246" customFormat="1" ht="15" x14ac:dyDescent="0.25">
      <c r="A112" s="237"/>
      <c r="B112" s="262" t="s">
        <v>621</v>
      </c>
      <c r="C112" s="262" t="s">
        <v>622</v>
      </c>
      <c r="D112" s="249" t="s">
        <v>66</v>
      </c>
      <c r="E112" s="253">
        <v>1</v>
      </c>
      <c r="F112" s="250"/>
      <c r="G112" s="251">
        <f t="shared" si="4"/>
        <v>0</v>
      </c>
    </row>
    <row r="113" spans="1:7" s="246" customFormat="1" ht="15" x14ac:dyDescent="0.25">
      <c r="A113" s="237"/>
      <c r="B113" s="262" t="s">
        <v>623</v>
      </c>
      <c r="C113" s="262" t="s">
        <v>624</v>
      </c>
      <c r="D113" s="249" t="s">
        <v>66</v>
      </c>
      <c r="E113" s="253">
        <v>1</v>
      </c>
      <c r="F113" s="250"/>
      <c r="G113" s="251">
        <f t="shared" si="4"/>
        <v>0</v>
      </c>
    </row>
    <row r="114" spans="1:7" s="246" customFormat="1" ht="5.25" customHeight="1" x14ac:dyDescent="0.25">
      <c r="A114" s="237"/>
      <c r="B114" s="262"/>
      <c r="C114" s="262"/>
      <c r="D114" s="249"/>
      <c r="E114" s="253"/>
      <c r="F114" s="250"/>
      <c r="G114" s="251">
        <f t="shared" si="4"/>
        <v>0</v>
      </c>
    </row>
    <row r="115" spans="1:7" s="246" customFormat="1" ht="30" x14ac:dyDescent="0.25">
      <c r="A115" s="237"/>
      <c r="B115" s="262" t="s">
        <v>625</v>
      </c>
      <c r="C115" s="262" t="s">
        <v>626</v>
      </c>
      <c r="D115" s="249" t="s">
        <v>66</v>
      </c>
      <c r="E115" s="253">
        <v>1</v>
      </c>
      <c r="F115" s="250"/>
      <c r="G115" s="251">
        <f t="shared" si="4"/>
        <v>0</v>
      </c>
    </row>
    <row r="116" spans="1:7" s="246" customFormat="1" ht="30" x14ac:dyDescent="0.25">
      <c r="A116" s="237"/>
      <c r="B116" s="262" t="s">
        <v>627</v>
      </c>
      <c r="C116" s="262" t="s">
        <v>626</v>
      </c>
      <c r="D116" s="249" t="s">
        <v>66</v>
      </c>
      <c r="E116" s="253">
        <v>1</v>
      </c>
      <c r="F116" s="250"/>
      <c r="G116" s="251">
        <f t="shared" si="4"/>
        <v>0</v>
      </c>
    </row>
    <row r="117" spans="1:7" s="246" customFormat="1" ht="15" x14ac:dyDescent="0.25">
      <c r="A117" s="237"/>
      <c r="B117" s="262" t="s">
        <v>628</v>
      </c>
      <c r="C117" s="262" t="s">
        <v>629</v>
      </c>
      <c r="D117" s="249" t="s">
        <v>66</v>
      </c>
      <c r="E117" s="253">
        <v>2</v>
      </c>
      <c r="F117" s="250"/>
      <c r="G117" s="251">
        <f t="shared" si="4"/>
        <v>0</v>
      </c>
    </row>
    <row r="118" spans="1:7" s="246" customFormat="1" ht="15" x14ac:dyDescent="0.25">
      <c r="A118" s="237"/>
      <c r="B118" s="262"/>
      <c r="C118" s="262"/>
      <c r="D118" s="262"/>
      <c r="E118" s="248"/>
      <c r="F118" s="248"/>
      <c r="G118" s="259"/>
    </row>
    <row r="119" spans="1:7" s="246" customFormat="1" ht="15" x14ac:dyDescent="0.25">
      <c r="A119" s="237"/>
      <c r="B119" s="262"/>
      <c r="C119" s="262"/>
      <c r="D119" s="262"/>
      <c r="E119" s="248"/>
      <c r="F119" s="248"/>
      <c r="G119" s="259"/>
    </row>
    <row r="120" spans="1:7" s="246" customFormat="1" ht="15" x14ac:dyDescent="0.25">
      <c r="A120" s="237"/>
      <c r="B120" s="245" t="s">
        <v>630</v>
      </c>
      <c r="C120" s="262"/>
      <c r="D120" s="262"/>
      <c r="E120" s="248"/>
      <c r="F120" s="248"/>
      <c r="G120" s="259"/>
    </row>
    <row r="121" spans="1:7" s="246" customFormat="1" ht="15" x14ac:dyDescent="0.25">
      <c r="A121" s="237"/>
      <c r="B121" s="252"/>
      <c r="C121" s="262"/>
      <c r="D121" s="262"/>
      <c r="E121" s="248"/>
      <c r="F121" s="248"/>
      <c r="G121" s="259"/>
    </row>
    <row r="122" spans="1:7" s="246" customFormat="1" ht="15" x14ac:dyDescent="0.25">
      <c r="A122" s="237"/>
      <c r="B122" s="115" t="s">
        <v>380</v>
      </c>
      <c r="C122" s="262"/>
      <c r="D122" s="262"/>
      <c r="E122" s="248"/>
      <c r="F122" s="248"/>
      <c r="G122" s="259"/>
    </row>
    <row r="123" spans="1:7" s="246" customFormat="1" ht="15" x14ac:dyDescent="0.25">
      <c r="A123" s="237"/>
      <c r="B123" s="115" t="s">
        <v>575</v>
      </c>
      <c r="C123" s="262"/>
      <c r="D123" s="262"/>
      <c r="E123" s="248"/>
      <c r="F123" s="248"/>
      <c r="G123" s="259"/>
    </row>
    <row r="124" spans="1:7" s="246" customFormat="1" ht="15" x14ac:dyDescent="0.25">
      <c r="A124" s="237"/>
      <c r="B124" s="262" t="s">
        <v>631</v>
      </c>
      <c r="C124" s="262" t="s">
        <v>632</v>
      </c>
      <c r="D124" s="249" t="s">
        <v>66</v>
      </c>
      <c r="E124" s="253">
        <v>10</v>
      </c>
      <c r="F124" s="250"/>
      <c r="G124" s="251">
        <f>F124*E124</f>
        <v>0</v>
      </c>
    </row>
    <row r="125" spans="1:7" s="246" customFormat="1" ht="15" x14ac:dyDescent="0.25">
      <c r="A125" s="237"/>
      <c r="B125" s="262" t="s">
        <v>633</v>
      </c>
      <c r="C125" s="262" t="s">
        <v>634</v>
      </c>
      <c r="D125" s="249" t="s">
        <v>66</v>
      </c>
      <c r="E125" s="253">
        <v>4</v>
      </c>
      <c r="F125" s="250"/>
      <c r="G125" s="251">
        <f t="shared" ref="G125:G135" si="5">F125*E125</f>
        <v>0</v>
      </c>
    </row>
    <row r="126" spans="1:7" s="246" customFormat="1" ht="15" x14ac:dyDescent="0.25">
      <c r="A126" s="237"/>
      <c r="B126" s="262" t="s">
        <v>635</v>
      </c>
      <c r="C126" s="262" t="s">
        <v>636</v>
      </c>
      <c r="D126" s="249" t="s">
        <v>66</v>
      </c>
      <c r="E126" s="253">
        <v>7</v>
      </c>
      <c r="F126" s="250"/>
      <c r="G126" s="251">
        <f t="shared" si="5"/>
        <v>0</v>
      </c>
    </row>
    <row r="127" spans="1:7" s="246" customFormat="1" ht="15" x14ac:dyDescent="0.25">
      <c r="A127" s="237"/>
      <c r="B127" s="262" t="s">
        <v>637</v>
      </c>
      <c r="C127" s="262" t="s">
        <v>638</v>
      </c>
      <c r="D127" s="249" t="s">
        <v>66</v>
      </c>
      <c r="E127" s="253">
        <v>2</v>
      </c>
      <c r="F127" s="250"/>
      <c r="G127" s="251">
        <f t="shared" si="5"/>
        <v>0</v>
      </c>
    </row>
    <row r="128" spans="1:7" s="246" customFormat="1" ht="15" x14ac:dyDescent="0.25">
      <c r="A128" s="237"/>
      <c r="B128" s="262" t="s">
        <v>639</v>
      </c>
      <c r="C128" s="262" t="s">
        <v>640</v>
      </c>
      <c r="D128" s="249" t="s">
        <v>66</v>
      </c>
      <c r="E128" s="253">
        <v>2</v>
      </c>
      <c r="F128" s="250"/>
      <c r="G128" s="251">
        <f t="shared" si="5"/>
        <v>0</v>
      </c>
    </row>
    <row r="129" spans="1:7" s="246" customFormat="1" ht="15" x14ac:dyDescent="0.25">
      <c r="A129" s="237"/>
      <c r="B129" s="262" t="s">
        <v>641</v>
      </c>
      <c r="C129" s="262" t="s">
        <v>642</v>
      </c>
      <c r="D129" s="249" t="s">
        <v>66</v>
      </c>
      <c r="E129" s="253">
        <v>1</v>
      </c>
      <c r="F129" s="250"/>
      <c r="G129" s="251">
        <f t="shared" si="5"/>
        <v>0</v>
      </c>
    </row>
    <row r="130" spans="1:7" s="246" customFormat="1" ht="15" x14ac:dyDescent="0.25">
      <c r="A130" s="237"/>
      <c r="B130" s="262" t="s">
        <v>643</v>
      </c>
      <c r="C130" s="262" t="s">
        <v>644</v>
      </c>
      <c r="D130" s="249" t="s">
        <v>66</v>
      </c>
      <c r="E130" s="253">
        <v>1</v>
      </c>
      <c r="F130" s="250"/>
      <c r="G130" s="251">
        <f t="shared" si="5"/>
        <v>0</v>
      </c>
    </row>
    <row r="131" spans="1:7" s="246" customFormat="1" ht="15" x14ac:dyDescent="0.25">
      <c r="A131" s="237"/>
      <c r="B131" s="262" t="s">
        <v>645</v>
      </c>
      <c r="C131" s="262" t="s">
        <v>632</v>
      </c>
      <c r="D131" s="249" t="s">
        <v>66</v>
      </c>
      <c r="E131" s="253">
        <v>1</v>
      </c>
      <c r="F131" s="250"/>
      <c r="G131" s="251">
        <f t="shared" si="5"/>
        <v>0</v>
      </c>
    </row>
    <row r="132" spans="1:7" s="246" customFormat="1" ht="15" x14ac:dyDescent="0.25">
      <c r="A132" s="237"/>
      <c r="B132" s="262" t="s">
        <v>646</v>
      </c>
      <c r="C132" s="262" t="s">
        <v>647</v>
      </c>
      <c r="D132" s="249" t="s">
        <v>66</v>
      </c>
      <c r="E132" s="253">
        <v>1</v>
      </c>
      <c r="F132" s="250"/>
      <c r="G132" s="251">
        <f t="shared" si="5"/>
        <v>0</v>
      </c>
    </row>
    <row r="133" spans="1:7" s="246" customFormat="1" ht="15" x14ac:dyDescent="0.25">
      <c r="A133" s="237"/>
      <c r="B133" s="262" t="s">
        <v>648</v>
      </c>
      <c r="C133" s="262" t="s">
        <v>649</v>
      </c>
      <c r="D133" s="249" t="s">
        <v>66</v>
      </c>
      <c r="E133" s="253">
        <v>1</v>
      </c>
      <c r="F133" s="250"/>
      <c r="G133" s="251">
        <f t="shared" si="5"/>
        <v>0</v>
      </c>
    </row>
    <row r="134" spans="1:7" s="246" customFormat="1" ht="15" x14ac:dyDescent="0.25">
      <c r="A134" s="237"/>
      <c r="B134" s="262" t="s">
        <v>650</v>
      </c>
      <c r="C134" s="262" t="s">
        <v>647</v>
      </c>
      <c r="D134" s="249" t="s">
        <v>66</v>
      </c>
      <c r="E134" s="253">
        <v>1</v>
      </c>
      <c r="F134" s="250"/>
      <c r="G134" s="251">
        <f t="shared" si="5"/>
        <v>0</v>
      </c>
    </row>
    <row r="135" spans="1:7" s="246" customFormat="1" ht="15" x14ac:dyDescent="0.25">
      <c r="A135" s="237"/>
      <c r="B135" s="262" t="s">
        <v>651</v>
      </c>
      <c r="C135" s="262" t="s">
        <v>652</v>
      </c>
      <c r="D135" s="249" t="s">
        <v>66</v>
      </c>
      <c r="E135" s="253">
        <v>2</v>
      </c>
      <c r="F135" s="250"/>
      <c r="G135" s="251">
        <f t="shared" si="5"/>
        <v>0</v>
      </c>
    </row>
    <row r="136" spans="1:7" s="246" customFormat="1" ht="15" x14ac:dyDescent="0.25">
      <c r="A136" s="237"/>
      <c r="B136" s="262"/>
      <c r="C136" s="262"/>
      <c r="D136" s="262"/>
      <c r="E136" s="248"/>
      <c r="F136" s="248"/>
      <c r="G136" s="259"/>
    </row>
    <row r="137" spans="1:7" s="246" customFormat="1" ht="15" x14ac:dyDescent="0.25">
      <c r="A137" s="237"/>
      <c r="B137" s="262"/>
      <c r="C137" s="262"/>
      <c r="D137" s="262"/>
      <c r="E137" s="248"/>
      <c r="F137" s="248"/>
      <c r="G137" s="259"/>
    </row>
    <row r="138" spans="1:7" s="246" customFormat="1" ht="15" x14ac:dyDescent="0.25">
      <c r="A138" s="237"/>
      <c r="B138" s="115" t="s">
        <v>381</v>
      </c>
      <c r="C138" s="262"/>
      <c r="D138" s="262"/>
      <c r="E138" s="248"/>
      <c r="F138" s="248"/>
      <c r="G138" s="259"/>
    </row>
    <row r="139" spans="1:7" s="246" customFormat="1" ht="15" x14ac:dyDescent="0.25">
      <c r="A139" s="237"/>
      <c r="B139" s="115" t="s">
        <v>591</v>
      </c>
      <c r="C139" s="262"/>
      <c r="D139" s="262"/>
      <c r="E139" s="248"/>
      <c r="F139" s="248"/>
      <c r="G139" s="259"/>
    </row>
    <row r="140" spans="1:7" s="246" customFormat="1" ht="15" x14ac:dyDescent="0.25">
      <c r="A140" s="237"/>
      <c r="B140" s="262" t="s">
        <v>653</v>
      </c>
      <c r="C140" s="262" t="s">
        <v>654</v>
      </c>
      <c r="D140" s="249" t="s">
        <v>66</v>
      </c>
      <c r="E140" s="253">
        <v>9</v>
      </c>
      <c r="F140" s="250"/>
      <c r="G140" s="251">
        <f>F140*E140</f>
        <v>0</v>
      </c>
    </row>
    <row r="141" spans="1:7" s="246" customFormat="1" ht="15" x14ac:dyDescent="0.25">
      <c r="A141" s="237"/>
      <c r="B141" s="262" t="s">
        <v>655</v>
      </c>
      <c r="C141" s="262" t="s">
        <v>600</v>
      </c>
      <c r="D141" s="249" t="s">
        <v>66</v>
      </c>
      <c r="E141" s="253">
        <v>9</v>
      </c>
      <c r="F141" s="250"/>
      <c r="G141" s="251">
        <f>F141*E141</f>
        <v>0</v>
      </c>
    </row>
    <row r="142" spans="1:7" s="246" customFormat="1" ht="15" x14ac:dyDescent="0.25">
      <c r="A142" s="237"/>
      <c r="B142" s="262" t="s">
        <v>656</v>
      </c>
      <c r="C142" s="262" t="s">
        <v>657</v>
      </c>
      <c r="D142" s="249" t="s">
        <v>66</v>
      </c>
      <c r="E142" s="253">
        <v>4</v>
      </c>
      <c r="F142" s="250"/>
      <c r="G142" s="251">
        <f>F142*E142</f>
        <v>0</v>
      </c>
    </row>
    <row r="143" spans="1:7" s="246" customFormat="1" ht="15" x14ac:dyDescent="0.25">
      <c r="A143" s="237"/>
      <c r="B143" s="262" t="s">
        <v>658</v>
      </c>
      <c r="C143" s="262" t="s">
        <v>659</v>
      </c>
      <c r="D143" s="249" t="s">
        <v>66</v>
      </c>
      <c r="E143" s="253">
        <v>4</v>
      </c>
      <c r="F143" s="250"/>
      <c r="G143" s="251">
        <f>F143*E143</f>
        <v>0</v>
      </c>
    </row>
    <row r="144" spans="1:7" s="246" customFormat="1" ht="15" x14ac:dyDescent="0.25">
      <c r="A144" s="237"/>
      <c r="B144" s="262"/>
      <c r="C144" s="262"/>
      <c r="D144" s="262"/>
      <c r="E144" s="248"/>
      <c r="F144" s="248"/>
      <c r="G144" s="259"/>
    </row>
    <row r="145" spans="1:7" s="246" customFormat="1" ht="15" x14ac:dyDescent="0.25">
      <c r="A145" s="237"/>
      <c r="B145" s="262" t="s">
        <v>606</v>
      </c>
      <c r="C145" s="262"/>
      <c r="D145" s="262"/>
      <c r="E145" s="248"/>
      <c r="F145" s="248"/>
      <c r="G145" s="259"/>
    </row>
    <row r="146" spans="1:7" s="246" customFormat="1" ht="15" x14ac:dyDescent="0.25">
      <c r="A146" s="237"/>
      <c r="B146" s="262" t="s">
        <v>660</v>
      </c>
      <c r="C146" s="262" t="s">
        <v>611</v>
      </c>
      <c r="D146" s="249" t="s">
        <v>66</v>
      </c>
      <c r="E146" s="253">
        <v>1</v>
      </c>
      <c r="F146" s="250"/>
      <c r="G146" s="251">
        <f>F146*E146</f>
        <v>0</v>
      </c>
    </row>
    <row r="147" spans="1:7" s="246" customFormat="1" ht="15" x14ac:dyDescent="0.25">
      <c r="A147" s="237"/>
      <c r="B147" s="262" t="s">
        <v>661</v>
      </c>
      <c r="C147" s="262" t="s">
        <v>600</v>
      </c>
      <c r="D147" s="249" t="s">
        <v>66</v>
      </c>
      <c r="E147" s="253">
        <v>1</v>
      </c>
      <c r="F147" s="250"/>
      <c r="G147" s="251">
        <f>F147*E147</f>
        <v>0</v>
      </c>
    </row>
    <row r="148" spans="1:7" s="246" customFormat="1" ht="15" x14ac:dyDescent="0.25">
      <c r="A148" s="237"/>
      <c r="B148" s="262" t="s">
        <v>662</v>
      </c>
      <c r="C148" s="262" t="s">
        <v>611</v>
      </c>
      <c r="D148" s="249" t="s">
        <v>66</v>
      </c>
      <c r="E148" s="253">
        <v>1</v>
      </c>
      <c r="F148" s="250"/>
      <c r="G148" s="251">
        <f>F148*E148</f>
        <v>0</v>
      </c>
    </row>
    <row r="149" spans="1:7" s="246" customFormat="1" ht="15" x14ac:dyDescent="0.25">
      <c r="A149" s="237"/>
      <c r="B149" s="262" t="s">
        <v>663</v>
      </c>
      <c r="C149" s="262" t="s">
        <v>613</v>
      </c>
      <c r="D149" s="249" t="s">
        <v>66</v>
      </c>
      <c r="E149" s="253">
        <v>1</v>
      </c>
      <c r="F149" s="250"/>
      <c r="G149" s="251">
        <f>F149*E149</f>
        <v>0</v>
      </c>
    </row>
    <row r="150" spans="1:7" s="246" customFormat="1" ht="15" x14ac:dyDescent="0.25">
      <c r="A150" s="237"/>
      <c r="B150" s="262" t="s">
        <v>664</v>
      </c>
      <c r="C150" s="262" t="s">
        <v>615</v>
      </c>
      <c r="D150" s="249" t="s">
        <v>66</v>
      </c>
      <c r="E150" s="253">
        <v>1</v>
      </c>
      <c r="F150" s="250"/>
      <c r="G150" s="251">
        <f>F150*E150</f>
        <v>0</v>
      </c>
    </row>
    <row r="151" spans="1:7" s="246" customFormat="1" ht="15" x14ac:dyDescent="0.25">
      <c r="A151" s="237"/>
      <c r="B151" s="262"/>
      <c r="C151" s="262"/>
      <c r="D151" s="262"/>
      <c r="E151" s="248"/>
      <c r="F151" s="248"/>
      <c r="G151" s="259"/>
    </row>
    <row r="152" spans="1:7" s="246" customFormat="1" ht="30" x14ac:dyDescent="0.25">
      <c r="A152" s="237"/>
      <c r="B152" s="262" t="s">
        <v>665</v>
      </c>
      <c r="C152" s="262" t="s">
        <v>669</v>
      </c>
      <c r="D152" s="249" t="s">
        <v>66</v>
      </c>
      <c r="E152" s="253">
        <v>1</v>
      </c>
      <c r="F152" s="250"/>
      <c r="G152" s="251">
        <f>F152*E152</f>
        <v>0</v>
      </c>
    </row>
    <row r="153" spans="1:7" s="246" customFormat="1" ht="30" x14ac:dyDescent="0.25">
      <c r="A153" s="247"/>
      <c r="B153" s="262" t="s">
        <v>666</v>
      </c>
      <c r="C153" s="262" t="s">
        <v>670</v>
      </c>
      <c r="D153" s="249" t="s">
        <v>66</v>
      </c>
      <c r="E153" s="253">
        <v>1</v>
      </c>
      <c r="F153" s="250"/>
      <c r="G153" s="251">
        <f>F153*E153</f>
        <v>0</v>
      </c>
    </row>
    <row r="154" spans="1:7" s="246" customFormat="1" ht="30" x14ac:dyDescent="0.25">
      <c r="A154" s="237"/>
      <c r="B154" s="262" t="s">
        <v>667</v>
      </c>
      <c r="C154" s="262" t="s">
        <v>671</v>
      </c>
      <c r="D154" s="249" t="s">
        <v>66</v>
      </c>
      <c r="E154" s="253">
        <v>1</v>
      </c>
      <c r="F154" s="250"/>
      <c r="G154" s="251">
        <f>F154*E154</f>
        <v>0</v>
      </c>
    </row>
    <row r="155" spans="1:7" s="246" customFormat="1" ht="15" x14ac:dyDescent="0.25">
      <c r="A155" s="237"/>
      <c r="B155" s="262" t="s">
        <v>668</v>
      </c>
      <c r="C155" s="262" t="s">
        <v>629</v>
      </c>
      <c r="D155" s="249" t="s">
        <v>66</v>
      </c>
      <c r="E155" s="253">
        <v>1</v>
      </c>
      <c r="F155" s="250"/>
      <c r="G155" s="251">
        <f>F155*E155</f>
        <v>0</v>
      </c>
    </row>
    <row r="156" spans="1:7" s="246" customFormat="1" ht="12.75" x14ac:dyDescent="0.25">
      <c r="A156" s="247"/>
      <c r="B156" s="252"/>
      <c r="C156" s="252"/>
      <c r="D156" s="249"/>
      <c r="E156" s="250"/>
      <c r="F156" s="250"/>
      <c r="G156" s="251"/>
    </row>
    <row r="157" spans="1:7" s="246" customFormat="1" ht="15" x14ac:dyDescent="0.25">
      <c r="A157" s="237"/>
      <c r="B157" s="155"/>
      <c r="C157" s="155"/>
      <c r="D157" s="259"/>
      <c r="E157" s="248"/>
      <c r="F157" s="248"/>
      <c r="G157" s="259"/>
    </row>
    <row r="158" spans="1:7" s="246" customFormat="1" ht="15" x14ac:dyDescent="0.25">
      <c r="A158" s="237"/>
      <c r="B158" s="245" t="s">
        <v>672</v>
      </c>
      <c r="C158" s="262"/>
      <c r="D158" s="262"/>
      <c r="E158" s="248"/>
      <c r="F158" s="248"/>
      <c r="G158" s="259"/>
    </row>
    <row r="159" spans="1:7" s="246" customFormat="1" ht="12.75" x14ac:dyDescent="0.25">
      <c r="A159" s="247"/>
      <c r="B159" s="258" t="s">
        <v>673</v>
      </c>
      <c r="C159" s="115"/>
      <c r="D159" s="249"/>
      <c r="E159" s="250"/>
      <c r="F159" s="250"/>
      <c r="G159" s="251"/>
    </row>
    <row r="160" spans="1:7" s="246" customFormat="1" ht="15" x14ac:dyDescent="0.25">
      <c r="A160" s="237"/>
      <c r="B160" s="264" t="s">
        <v>674</v>
      </c>
      <c r="C160" s="264" t="s">
        <v>675</v>
      </c>
      <c r="D160" s="249" t="s">
        <v>66</v>
      </c>
      <c r="E160" s="229">
        <v>10</v>
      </c>
      <c r="F160" s="250"/>
      <c r="G160" s="251">
        <f>F160*E160</f>
        <v>0</v>
      </c>
    </row>
    <row r="161" spans="1:7" s="246" customFormat="1" ht="15" x14ac:dyDescent="0.25">
      <c r="A161" s="247"/>
      <c r="B161" s="264" t="s">
        <v>676</v>
      </c>
      <c r="C161" s="264" t="s">
        <v>677</v>
      </c>
      <c r="D161" s="249" t="s">
        <v>66</v>
      </c>
      <c r="E161" s="229">
        <v>4</v>
      </c>
      <c r="F161" s="250"/>
      <c r="G161" s="251">
        <f t="shared" ref="G161:G172" si="6">F161*E161</f>
        <v>0</v>
      </c>
    </row>
    <row r="162" spans="1:7" s="246" customFormat="1" ht="15" x14ac:dyDescent="0.25">
      <c r="A162" s="247"/>
      <c r="B162" s="264" t="s">
        <v>678</v>
      </c>
      <c r="C162" s="264" t="s">
        <v>679</v>
      </c>
      <c r="D162" s="249" t="s">
        <v>66</v>
      </c>
      <c r="E162" s="229">
        <v>7</v>
      </c>
      <c r="F162" s="250"/>
      <c r="G162" s="251">
        <f t="shared" si="6"/>
        <v>0</v>
      </c>
    </row>
    <row r="163" spans="1:7" s="246" customFormat="1" ht="15" x14ac:dyDescent="0.25">
      <c r="A163" s="237"/>
      <c r="B163" s="264" t="s">
        <v>680</v>
      </c>
      <c r="C163" s="264" t="s">
        <v>681</v>
      </c>
      <c r="D163" s="249" t="s">
        <v>66</v>
      </c>
      <c r="E163" s="229">
        <v>4</v>
      </c>
      <c r="F163" s="250"/>
      <c r="G163" s="251">
        <f t="shared" si="6"/>
        <v>0</v>
      </c>
    </row>
    <row r="164" spans="1:7" s="246" customFormat="1" ht="15" x14ac:dyDescent="0.25">
      <c r="A164" s="237"/>
      <c r="B164" s="264" t="s">
        <v>682</v>
      </c>
      <c r="C164" s="264" t="s">
        <v>683</v>
      </c>
      <c r="D164" s="249" t="s">
        <v>66</v>
      </c>
      <c r="E164" s="229">
        <v>2</v>
      </c>
      <c r="F164" s="250"/>
      <c r="G164" s="251">
        <f t="shared" si="6"/>
        <v>0</v>
      </c>
    </row>
    <row r="165" spans="1:7" s="246" customFormat="1" ht="15" x14ac:dyDescent="0.25">
      <c r="A165" s="237"/>
      <c r="B165" s="264" t="s">
        <v>684</v>
      </c>
      <c r="C165" s="264" t="s">
        <v>685</v>
      </c>
      <c r="D165" s="249" t="s">
        <v>66</v>
      </c>
      <c r="E165" s="229">
        <v>1</v>
      </c>
      <c r="F165" s="250"/>
      <c r="G165" s="251">
        <f t="shared" si="6"/>
        <v>0</v>
      </c>
    </row>
    <row r="166" spans="1:7" s="246" customFormat="1" ht="15" x14ac:dyDescent="0.25">
      <c r="A166" s="237"/>
      <c r="B166" s="264" t="s">
        <v>686</v>
      </c>
      <c r="C166" s="264" t="s">
        <v>687</v>
      </c>
      <c r="D166" s="249" t="s">
        <v>66</v>
      </c>
      <c r="E166" s="229">
        <v>1</v>
      </c>
      <c r="F166" s="250"/>
      <c r="G166" s="251">
        <f t="shared" si="6"/>
        <v>0</v>
      </c>
    </row>
    <row r="167" spans="1:7" s="246" customFormat="1" ht="15" x14ac:dyDescent="0.25">
      <c r="A167" s="247"/>
      <c r="B167" s="264" t="s">
        <v>688</v>
      </c>
      <c r="C167" s="264" t="s">
        <v>675</v>
      </c>
      <c r="D167" s="249" t="s">
        <v>66</v>
      </c>
      <c r="E167" s="229">
        <v>1</v>
      </c>
      <c r="F167" s="250"/>
      <c r="G167" s="251">
        <f t="shared" si="6"/>
        <v>0</v>
      </c>
    </row>
    <row r="168" spans="1:7" s="244" customFormat="1" ht="15" x14ac:dyDescent="0.25">
      <c r="A168" s="237"/>
      <c r="B168" s="264" t="s">
        <v>689</v>
      </c>
      <c r="C168" s="264" t="s">
        <v>690</v>
      </c>
      <c r="D168" s="249" t="s">
        <v>66</v>
      </c>
      <c r="E168" s="229">
        <v>1</v>
      </c>
      <c r="F168" s="250"/>
      <c r="G168" s="251">
        <f t="shared" si="6"/>
        <v>0</v>
      </c>
    </row>
    <row r="169" spans="1:7" s="246" customFormat="1" ht="15" x14ac:dyDescent="0.25">
      <c r="A169" s="237"/>
      <c r="B169" s="264" t="s">
        <v>691</v>
      </c>
      <c r="C169" s="264" t="s">
        <v>692</v>
      </c>
      <c r="D169" s="249" t="s">
        <v>66</v>
      </c>
      <c r="E169" s="229">
        <v>1</v>
      </c>
      <c r="F169" s="250"/>
      <c r="G169" s="251">
        <f t="shared" si="6"/>
        <v>0</v>
      </c>
    </row>
    <row r="170" spans="1:7" s="246" customFormat="1" ht="15" x14ac:dyDescent="0.25">
      <c r="A170" s="247"/>
      <c r="B170" s="264" t="s">
        <v>693</v>
      </c>
      <c r="C170" s="264" t="s">
        <v>690</v>
      </c>
      <c r="D170" s="249" t="s">
        <v>66</v>
      </c>
      <c r="E170" s="229">
        <v>3</v>
      </c>
      <c r="F170" s="250"/>
      <c r="G170" s="251">
        <f t="shared" si="6"/>
        <v>0</v>
      </c>
    </row>
    <row r="171" spans="1:7" s="246" customFormat="1" ht="15" x14ac:dyDescent="0.25">
      <c r="A171" s="237"/>
      <c r="B171" s="264" t="s">
        <v>694</v>
      </c>
      <c r="C171" s="264" t="s">
        <v>652</v>
      </c>
      <c r="D171" s="249" t="s">
        <v>66</v>
      </c>
      <c r="E171" s="229">
        <v>2</v>
      </c>
      <c r="F171" s="250"/>
      <c r="G171" s="251">
        <f t="shared" si="6"/>
        <v>0</v>
      </c>
    </row>
    <row r="172" spans="1:7" s="246" customFormat="1" ht="15" x14ac:dyDescent="0.25">
      <c r="A172" s="247"/>
      <c r="B172" s="264" t="s">
        <v>695</v>
      </c>
      <c r="C172" s="264" t="s">
        <v>696</v>
      </c>
      <c r="D172" s="249" t="s">
        <v>66</v>
      </c>
      <c r="E172" s="229">
        <v>1</v>
      </c>
      <c r="F172" s="250"/>
      <c r="G172" s="251">
        <f t="shared" si="6"/>
        <v>0</v>
      </c>
    </row>
    <row r="173" spans="1:7" s="246" customFormat="1" ht="12.75" x14ac:dyDescent="0.25">
      <c r="A173" s="247"/>
      <c r="B173" s="252"/>
      <c r="C173" s="252"/>
      <c r="D173" s="249"/>
      <c r="E173" s="253"/>
      <c r="F173" s="250"/>
      <c r="G173" s="251"/>
    </row>
    <row r="174" spans="1:7" s="246" customFormat="1" ht="15" x14ac:dyDescent="0.25">
      <c r="A174" s="237"/>
      <c r="B174" s="252" t="s">
        <v>591</v>
      </c>
      <c r="C174" s="252"/>
      <c r="D174" s="249"/>
      <c r="E174" s="253"/>
      <c r="F174" s="250"/>
      <c r="G174" s="251"/>
    </row>
    <row r="175" spans="1:7" s="246" customFormat="1" ht="15" x14ac:dyDescent="0.25">
      <c r="A175" s="237"/>
      <c r="B175" s="264" t="s">
        <v>697</v>
      </c>
      <c r="C175" s="264" t="s">
        <v>657</v>
      </c>
      <c r="D175" s="249" t="s">
        <v>66</v>
      </c>
      <c r="E175" s="229">
        <v>4</v>
      </c>
      <c r="F175" s="250"/>
      <c r="G175" s="251">
        <f>F175*E175</f>
        <v>0</v>
      </c>
    </row>
    <row r="176" spans="1:7" s="246" customFormat="1" ht="15" x14ac:dyDescent="0.25">
      <c r="A176" s="247"/>
      <c r="B176" s="264" t="s">
        <v>698</v>
      </c>
      <c r="C176" s="264" t="s">
        <v>600</v>
      </c>
      <c r="D176" s="249" t="s">
        <v>66</v>
      </c>
      <c r="E176" s="229">
        <v>3</v>
      </c>
      <c r="F176" s="250"/>
      <c r="G176" s="251">
        <f>F176*E176</f>
        <v>0</v>
      </c>
    </row>
    <row r="177" spans="1:7" s="246" customFormat="1" ht="15" x14ac:dyDescent="0.25">
      <c r="A177" s="237"/>
      <c r="B177" s="264" t="s">
        <v>699</v>
      </c>
      <c r="C177" s="264" t="s">
        <v>654</v>
      </c>
      <c r="D177" s="249" t="s">
        <v>66</v>
      </c>
      <c r="E177" s="229">
        <v>1</v>
      </c>
      <c r="F177" s="250"/>
      <c r="G177" s="251">
        <f>F177*E177</f>
        <v>0</v>
      </c>
    </row>
    <row r="178" spans="1:7" s="246" customFormat="1" ht="15" x14ac:dyDescent="0.25">
      <c r="A178" s="237"/>
      <c r="B178" s="155"/>
      <c r="C178" s="155"/>
      <c r="D178" s="249"/>
      <c r="E178" s="253"/>
      <c r="F178" s="250"/>
      <c r="G178" s="251"/>
    </row>
    <row r="179" spans="1:7" s="246" customFormat="1" ht="12.75" x14ac:dyDescent="0.25">
      <c r="A179" s="247"/>
      <c r="B179" s="115" t="s">
        <v>606</v>
      </c>
      <c r="C179" s="115"/>
      <c r="E179" s="248"/>
      <c r="F179" s="248"/>
    </row>
    <row r="180" spans="1:7" s="246" customFormat="1" ht="15" x14ac:dyDescent="0.25">
      <c r="A180" s="237"/>
      <c r="B180" s="264" t="s">
        <v>700</v>
      </c>
      <c r="C180" s="264" t="s">
        <v>611</v>
      </c>
      <c r="D180" s="249" t="s">
        <v>66</v>
      </c>
      <c r="E180" s="229">
        <v>1</v>
      </c>
      <c r="F180" s="250"/>
      <c r="G180" s="251">
        <f>F180*E180</f>
        <v>0</v>
      </c>
    </row>
    <row r="181" spans="1:7" s="246" customFormat="1" ht="15" x14ac:dyDescent="0.25">
      <c r="A181" s="237"/>
      <c r="B181" s="264" t="s">
        <v>701</v>
      </c>
      <c r="C181" s="264" t="s">
        <v>600</v>
      </c>
      <c r="D181" s="249" t="s">
        <v>66</v>
      </c>
      <c r="E181" s="229">
        <v>1</v>
      </c>
      <c r="F181" s="250"/>
      <c r="G181" s="251">
        <f t="shared" ref="G181:G187" si="7">F181*E181</f>
        <v>0</v>
      </c>
    </row>
    <row r="182" spans="1:7" s="246" customFormat="1" ht="15" x14ac:dyDescent="0.25">
      <c r="A182" s="247"/>
      <c r="B182" s="264" t="s">
        <v>702</v>
      </c>
      <c r="C182" s="264" t="s">
        <v>611</v>
      </c>
      <c r="D182" s="249" t="s">
        <v>66</v>
      </c>
      <c r="E182" s="229">
        <v>1</v>
      </c>
      <c r="F182" s="250"/>
      <c r="G182" s="251">
        <f t="shared" si="7"/>
        <v>0</v>
      </c>
    </row>
    <row r="183" spans="1:7" s="246" customFormat="1" ht="15" x14ac:dyDescent="0.25">
      <c r="A183" s="237"/>
      <c r="B183" s="264" t="s">
        <v>703</v>
      </c>
      <c r="C183" s="264" t="s">
        <v>613</v>
      </c>
      <c r="D183" s="249" t="s">
        <v>66</v>
      </c>
      <c r="E183" s="229">
        <v>1</v>
      </c>
      <c r="F183" s="250"/>
      <c r="G183" s="251">
        <f t="shared" si="7"/>
        <v>0</v>
      </c>
    </row>
    <row r="184" spans="1:7" s="246" customFormat="1" ht="15" x14ac:dyDescent="0.25">
      <c r="A184" s="237"/>
      <c r="B184" s="264" t="s">
        <v>704</v>
      </c>
      <c r="C184" s="264" t="s">
        <v>600</v>
      </c>
      <c r="D184" s="249" t="s">
        <v>66</v>
      </c>
      <c r="E184" s="229">
        <v>3</v>
      </c>
      <c r="F184" s="250"/>
      <c r="G184" s="251">
        <f t="shared" si="7"/>
        <v>0</v>
      </c>
    </row>
    <row r="185" spans="1:7" s="246" customFormat="1" ht="15" x14ac:dyDescent="0.25">
      <c r="A185" s="247"/>
      <c r="B185" s="264" t="s">
        <v>705</v>
      </c>
      <c r="C185" s="264" t="s">
        <v>654</v>
      </c>
      <c r="D185" s="249" t="s">
        <v>66</v>
      </c>
      <c r="E185" s="229">
        <v>3</v>
      </c>
      <c r="F185" s="250"/>
      <c r="G185" s="251">
        <f t="shared" si="7"/>
        <v>0</v>
      </c>
    </row>
    <row r="186" spans="1:7" s="246" customFormat="1" ht="15" x14ac:dyDescent="0.25">
      <c r="A186" s="237"/>
      <c r="B186" s="264" t="s">
        <v>706</v>
      </c>
      <c r="C186" s="264" t="s">
        <v>657</v>
      </c>
      <c r="D186" s="249" t="s">
        <v>66</v>
      </c>
      <c r="E186" s="229">
        <v>4</v>
      </c>
      <c r="F186" s="250"/>
      <c r="G186" s="251">
        <f t="shared" si="7"/>
        <v>0</v>
      </c>
    </row>
    <row r="187" spans="1:7" s="246" customFormat="1" ht="15" x14ac:dyDescent="0.25">
      <c r="A187" s="247"/>
      <c r="B187" s="264" t="s">
        <v>707</v>
      </c>
      <c r="C187" s="264" t="s">
        <v>600</v>
      </c>
      <c r="D187" s="249" t="s">
        <v>66</v>
      </c>
      <c r="E187" s="229">
        <v>1</v>
      </c>
      <c r="F187" s="250"/>
      <c r="G187" s="251">
        <f t="shared" si="7"/>
        <v>0</v>
      </c>
    </row>
    <row r="188" spans="1:7" s="246" customFormat="1" ht="15" x14ac:dyDescent="0.25">
      <c r="A188" s="247"/>
      <c r="B188" s="264"/>
      <c r="C188" s="264"/>
      <c r="D188" s="249"/>
      <c r="E188" s="229"/>
      <c r="F188" s="250"/>
      <c r="G188" s="251"/>
    </row>
    <row r="189" spans="1:7" s="246" customFormat="1" ht="15" x14ac:dyDescent="0.25">
      <c r="A189" s="237"/>
      <c r="B189" s="115" t="s">
        <v>790</v>
      </c>
      <c r="C189" s="245"/>
      <c r="D189" s="259"/>
      <c r="E189" s="248"/>
      <c r="F189" s="248"/>
      <c r="G189" s="259"/>
    </row>
    <row r="190" spans="1:7" s="246" customFormat="1" ht="11.25" customHeight="1" x14ac:dyDescent="0.25">
      <c r="A190" s="237"/>
      <c r="B190" s="155"/>
      <c r="C190" s="155"/>
      <c r="D190" s="259"/>
      <c r="E190" s="248"/>
      <c r="F190" s="248"/>
      <c r="G190" s="259"/>
    </row>
    <row r="191" spans="1:7" s="246" customFormat="1" ht="12.75" x14ac:dyDescent="0.25">
      <c r="A191" s="247" t="s">
        <v>791</v>
      </c>
      <c r="B191" s="115" t="s">
        <v>799</v>
      </c>
      <c r="C191" s="115"/>
      <c r="E191" s="248"/>
      <c r="F191" s="248"/>
    </row>
    <row r="192" spans="1:7" s="246" customFormat="1" ht="76.5" x14ac:dyDescent="0.25">
      <c r="A192" s="237"/>
      <c r="B192" s="115" t="s">
        <v>800</v>
      </c>
      <c r="C192" s="262"/>
      <c r="D192" s="249" t="s">
        <v>66</v>
      </c>
      <c r="E192" s="253">
        <v>3</v>
      </c>
      <c r="F192" s="250"/>
      <c r="G192" s="251">
        <f>F192*E192</f>
        <v>0</v>
      </c>
    </row>
    <row r="193" spans="1:7" s="246" customFormat="1" ht="11.25" customHeight="1" x14ac:dyDescent="0.25">
      <c r="A193" s="237"/>
      <c r="B193" s="155"/>
      <c r="C193" s="155"/>
      <c r="D193" s="259"/>
      <c r="E193" s="248"/>
      <c r="F193" s="248"/>
      <c r="G193" s="259"/>
    </row>
    <row r="194" spans="1:7" s="246" customFormat="1" ht="12.75" x14ac:dyDescent="0.25">
      <c r="A194" s="247" t="s">
        <v>792</v>
      </c>
      <c r="B194" s="115" t="s">
        <v>799</v>
      </c>
      <c r="C194" s="115"/>
      <c r="E194" s="248"/>
      <c r="F194" s="248"/>
    </row>
    <row r="195" spans="1:7" s="246" customFormat="1" ht="204" x14ac:dyDescent="0.25">
      <c r="A195" s="237"/>
      <c r="B195" s="115" t="s">
        <v>801</v>
      </c>
      <c r="C195" s="262"/>
      <c r="D195" s="249" t="s">
        <v>66</v>
      </c>
      <c r="E195" s="253">
        <v>13</v>
      </c>
      <c r="F195" s="250"/>
      <c r="G195" s="251">
        <f>F195*E195</f>
        <v>0</v>
      </c>
    </row>
    <row r="196" spans="1:7" s="246" customFormat="1" ht="11.25" customHeight="1" x14ac:dyDescent="0.25">
      <c r="A196" s="237"/>
      <c r="B196" s="155"/>
      <c r="C196" s="155"/>
      <c r="D196" s="259"/>
      <c r="E196" s="248"/>
      <c r="F196" s="248"/>
      <c r="G196" s="259"/>
    </row>
    <row r="197" spans="1:7" s="246" customFormat="1" ht="12.75" x14ac:dyDescent="0.25">
      <c r="A197" s="247" t="s">
        <v>792</v>
      </c>
      <c r="B197" s="115" t="s">
        <v>799</v>
      </c>
      <c r="C197" s="115"/>
      <c r="E197" s="248"/>
      <c r="F197" s="248"/>
    </row>
    <row r="198" spans="1:7" s="246" customFormat="1" ht="204" x14ac:dyDescent="0.25">
      <c r="A198" s="237"/>
      <c r="B198" s="115" t="s">
        <v>811</v>
      </c>
      <c r="C198" s="262"/>
      <c r="D198" s="249" t="s">
        <v>66</v>
      </c>
      <c r="E198" s="253">
        <v>3</v>
      </c>
      <c r="F198" s="250"/>
      <c r="G198" s="251">
        <f>F198*E198</f>
        <v>0</v>
      </c>
    </row>
    <row r="199" spans="1:7" s="246" customFormat="1" ht="11.25" customHeight="1" x14ac:dyDescent="0.25">
      <c r="A199" s="237"/>
      <c r="B199" s="155"/>
      <c r="C199" s="155"/>
      <c r="D199" s="259"/>
      <c r="E199" s="248"/>
      <c r="F199" s="248"/>
      <c r="G199" s="259"/>
    </row>
    <row r="200" spans="1:7" s="246" customFormat="1" ht="12.75" x14ac:dyDescent="0.25">
      <c r="A200" s="247" t="s">
        <v>793</v>
      </c>
      <c r="B200" s="115" t="s">
        <v>799</v>
      </c>
      <c r="C200" s="115"/>
      <c r="E200" s="248"/>
      <c r="F200" s="248"/>
    </row>
    <row r="201" spans="1:7" s="246" customFormat="1" ht="255" x14ac:dyDescent="0.25">
      <c r="A201" s="237"/>
      <c r="B201" s="115" t="s">
        <v>802</v>
      </c>
      <c r="C201" s="262"/>
      <c r="D201" s="249" t="s">
        <v>66</v>
      </c>
      <c r="E201" s="253">
        <v>13</v>
      </c>
      <c r="F201" s="250"/>
      <c r="G201" s="251">
        <f>F201*E201</f>
        <v>0</v>
      </c>
    </row>
    <row r="202" spans="1:7" s="246" customFormat="1" ht="11.25" customHeight="1" x14ac:dyDescent="0.25">
      <c r="A202" s="237"/>
      <c r="B202" s="155"/>
      <c r="C202" s="155"/>
      <c r="D202" s="259"/>
      <c r="E202" s="248"/>
      <c r="F202" s="248"/>
      <c r="G202" s="259"/>
    </row>
    <row r="203" spans="1:7" s="246" customFormat="1" ht="12.75" x14ac:dyDescent="0.25">
      <c r="A203" s="247" t="s">
        <v>794</v>
      </c>
      <c r="B203" s="115" t="s">
        <v>799</v>
      </c>
      <c r="C203" s="115"/>
      <c r="E203" s="248"/>
      <c r="F203" s="248"/>
    </row>
    <row r="204" spans="1:7" s="246" customFormat="1" ht="165.75" x14ac:dyDescent="0.25">
      <c r="A204" s="237"/>
      <c r="B204" s="115" t="s">
        <v>809</v>
      </c>
      <c r="C204" s="262"/>
      <c r="D204" s="249" t="s">
        <v>66</v>
      </c>
      <c r="E204" s="253">
        <v>15</v>
      </c>
      <c r="F204" s="250"/>
      <c r="G204" s="251">
        <f>F204*E204</f>
        <v>0</v>
      </c>
    </row>
    <row r="205" spans="1:7" s="246" customFormat="1" ht="11.25" customHeight="1" x14ac:dyDescent="0.25">
      <c r="A205" s="237"/>
      <c r="B205" s="155"/>
      <c r="C205" s="155"/>
      <c r="D205" s="259"/>
      <c r="E205" s="248"/>
      <c r="F205" s="248"/>
      <c r="G205" s="259"/>
    </row>
    <row r="206" spans="1:7" s="246" customFormat="1" ht="12.75" x14ac:dyDescent="0.25">
      <c r="A206" s="247" t="s">
        <v>794</v>
      </c>
      <c r="B206" s="115" t="s">
        <v>799</v>
      </c>
      <c r="C206" s="115"/>
      <c r="E206" s="248"/>
      <c r="F206" s="248"/>
    </row>
    <row r="207" spans="1:7" s="246" customFormat="1" ht="140.25" x14ac:dyDescent="0.25">
      <c r="A207" s="237"/>
      <c r="B207" s="115" t="s">
        <v>810</v>
      </c>
      <c r="C207" s="262"/>
      <c r="D207" s="249" t="s">
        <v>66</v>
      </c>
      <c r="E207" s="253">
        <v>6</v>
      </c>
      <c r="F207" s="250"/>
      <c r="G207" s="251">
        <f>F207*E207</f>
        <v>0</v>
      </c>
    </row>
    <row r="208" spans="1:7" s="246" customFormat="1" ht="11.25" customHeight="1" x14ac:dyDescent="0.25">
      <c r="A208" s="237"/>
      <c r="B208" s="155"/>
      <c r="C208" s="155"/>
      <c r="D208" s="259"/>
      <c r="E208" s="248"/>
      <c r="F208" s="248"/>
      <c r="G208" s="259"/>
    </row>
    <row r="209" spans="1:7" s="246" customFormat="1" ht="12.75" x14ac:dyDescent="0.25">
      <c r="A209" s="247" t="s">
        <v>795</v>
      </c>
      <c r="B209" s="115" t="s">
        <v>799</v>
      </c>
      <c r="C209" s="115"/>
      <c r="E209" s="248"/>
      <c r="F209" s="248"/>
    </row>
    <row r="210" spans="1:7" s="246" customFormat="1" ht="114.75" x14ac:dyDescent="0.25">
      <c r="A210" s="237"/>
      <c r="B210" s="115" t="s">
        <v>803</v>
      </c>
      <c r="C210" s="262"/>
      <c r="D210" s="249" t="s">
        <v>66</v>
      </c>
      <c r="E210" s="253">
        <v>21</v>
      </c>
      <c r="F210" s="250"/>
      <c r="G210" s="251">
        <f>F210*E210</f>
        <v>0</v>
      </c>
    </row>
    <row r="211" spans="1:7" s="246" customFormat="1" ht="11.25" customHeight="1" x14ac:dyDescent="0.25">
      <c r="A211" s="237"/>
      <c r="B211" s="155"/>
      <c r="C211" s="155"/>
      <c r="D211" s="259"/>
      <c r="E211" s="248"/>
      <c r="F211" s="248"/>
      <c r="G211" s="259"/>
    </row>
    <row r="212" spans="1:7" s="246" customFormat="1" ht="12.75" x14ac:dyDescent="0.25">
      <c r="A212" s="247" t="s">
        <v>796</v>
      </c>
      <c r="B212" s="115" t="s">
        <v>799</v>
      </c>
      <c r="C212" s="115"/>
      <c r="E212" s="248"/>
      <c r="F212" s="248"/>
    </row>
    <row r="213" spans="1:7" s="246" customFormat="1" ht="127.5" x14ac:dyDescent="0.25">
      <c r="A213" s="237"/>
      <c r="B213" s="115" t="s">
        <v>804</v>
      </c>
      <c r="C213" s="262"/>
      <c r="D213" s="249" t="s">
        <v>66</v>
      </c>
      <c r="E213" s="253">
        <v>21</v>
      </c>
      <c r="F213" s="250"/>
      <c r="G213" s="251">
        <f>F213*E213</f>
        <v>0</v>
      </c>
    </row>
    <row r="214" spans="1:7" s="246" customFormat="1" ht="11.25" customHeight="1" x14ac:dyDescent="0.25">
      <c r="A214" s="237"/>
      <c r="B214" s="155"/>
      <c r="C214" s="155"/>
      <c r="D214" s="259"/>
      <c r="E214" s="248"/>
      <c r="F214" s="248"/>
      <c r="G214" s="259"/>
    </row>
    <row r="215" spans="1:7" s="246" customFormat="1" ht="12.75" x14ac:dyDescent="0.25">
      <c r="A215" s="247" t="s">
        <v>797</v>
      </c>
      <c r="B215" s="115" t="s">
        <v>799</v>
      </c>
      <c r="C215" s="115"/>
      <c r="E215" s="248"/>
      <c r="F215" s="248"/>
    </row>
    <row r="216" spans="1:7" s="246" customFormat="1" ht="127.5" x14ac:dyDescent="0.25">
      <c r="A216" s="237"/>
      <c r="B216" s="115" t="s">
        <v>805</v>
      </c>
      <c r="C216" s="262"/>
      <c r="D216" s="249" t="s">
        <v>66</v>
      </c>
      <c r="E216" s="253">
        <v>3</v>
      </c>
      <c r="F216" s="250"/>
      <c r="G216" s="251">
        <f>F216*E216</f>
        <v>0</v>
      </c>
    </row>
    <row r="217" spans="1:7" s="246" customFormat="1" ht="11.25" customHeight="1" x14ac:dyDescent="0.25">
      <c r="A217" s="237"/>
      <c r="B217" s="155"/>
      <c r="C217" s="155"/>
      <c r="D217" s="259"/>
      <c r="E217" s="248"/>
      <c r="F217" s="248"/>
      <c r="G217" s="259"/>
    </row>
    <row r="218" spans="1:7" s="246" customFormat="1" ht="12.75" x14ac:dyDescent="0.25">
      <c r="A218" s="247" t="s">
        <v>798</v>
      </c>
      <c r="B218" s="115" t="s">
        <v>799</v>
      </c>
      <c r="C218" s="115"/>
      <c r="E218" s="248"/>
      <c r="F218" s="248"/>
    </row>
    <row r="219" spans="1:7" s="246" customFormat="1" ht="51" x14ac:dyDescent="0.25">
      <c r="A219" s="237"/>
      <c r="B219" s="115" t="s">
        <v>806</v>
      </c>
      <c r="C219" s="262"/>
      <c r="D219" s="249" t="s">
        <v>66</v>
      </c>
      <c r="E219" s="253">
        <v>4</v>
      </c>
      <c r="F219" s="250"/>
      <c r="G219" s="251">
        <f>F219*E219</f>
        <v>0</v>
      </c>
    </row>
    <row r="220" spans="1:7" s="246" customFormat="1" ht="11.25" customHeight="1" x14ac:dyDescent="0.25">
      <c r="A220" s="237"/>
      <c r="B220" s="155"/>
      <c r="C220" s="155"/>
      <c r="D220" s="259"/>
      <c r="E220" s="248"/>
      <c r="F220" s="248"/>
      <c r="G220" s="259"/>
    </row>
    <row r="221" spans="1:7" s="246" customFormat="1" ht="12.75" x14ac:dyDescent="0.25">
      <c r="A221" s="247" t="s">
        <v>807</v>
      </c>
      <c r="B221" s="115" t="s">
        <v>799</v>
      </c>
      <c r="C221" s="115"/>
      <c r="E221" s="248"/>
      <c r="F221" s="248"/>
    </row>
    <row r="222" spans="1:7" s="246" customFormat="1" ht="114.75" x14ac:dyDescent="0.25">
      <c r="A222" s="237"/>
      <c r="B222" s="115" t="s">
        <v>808</v>
      </c>
      <c r="C222" s="262"/>
      <c r="D222" s="249" t="s">
        <v>66</v>
      </c>
      <c r="E222" s="253">
        <v>8</v>
      </c>
      <c r="F222" s="250"/>
      <c r="G222" s="251">
        <f>F222*E222</f>
        <v>0</v>
      </c>
    </row>
    <row r="223" spans="1:7" s="246" customFormat="1" ht="11.25" customHeight="1" x14ac:dyDescent="0.25">
      <c r="A223" s="237"/>
      <c r="B223" s="155"/>
      <c r="C223" s="155"/>
      <c r="D223" s="259"/>
      <c r="E223" s="248"/>
      <c r="F223" s="248"/>
      <c r="G223" s="259"/>
    </row>
    <row r="224" spans="1:7" s="246" customFormat="1" ht="12.75" x14ac:dyDescent="0.25">
      <c r="A224" s="247" t="s">
        <v>936</v>
      </c>
      <c r="B224" s="115" t="s">
        <v>943</v>
      </c>
      <c r="C224" s="115"/>
      <c r="E224" s="248"/>
      <c r="F224" s="248"/>
    </row>
    <row r="225" spans="1:8" s="246" customFormat="1" ht="38.25" x14ac:dyDescent="0.25">
      <c r="A225" s="247"/>
      <c r="B225" s="115" t="s">
        <v>942</v>
      </c>
      <c r="C225" s="115"/>
      <c r="E225" s="248"/>
      <c r="F225" s="248"/>
    </row>
    <row r="226" spans="1:8" s="246" customFormat="1" ht="15" x14ac:dyDescent="0.25">
      <c r="A226" s="237"/>
      <c r="B226" s="115" t="s">
        <v>947</v>
      </c>
      <c r="C226" s="262"/>
      <c r="D226" s="249"/>
      <c r="E226" s="253"/>
      <c r="F226" s="250"/>
      <c r="G226" s="251"/>
    </row>
    <row r="227" spans="1:8" s="246" customFormat="1" ht="140.25" x14ac:dyDescent="0.25">
      <c r="A227" s="237"/>
      <c r="B227" s="115" t="s">
        <v>944</v>
      </c>
      <c r="C227" s="262"/>
      <c r="D227" s="249" t="s">
        <v>66</v>
      </c>
      <c r="E227" s="253">
        <v>2</v>
      </c>
      <c r="F227" s="250"/>
      <c r="G227" s="251">
        <f>F227*E227</f>
        <v>0</v>
      </c>
    </row>
    <row r="228" spans="1:8" s="246" customFormat="1" ht="38.25" x14ac:dyDescent="0.25">
      <c r="A228" s="237"/>
      <c r="B228" s="115" t="s">
        <v>945</v>
      </c>
      <c r="C228" s="262"/>
      <c r="D228" s="249" t="s">
        <v>66</v>
      </c>
      <c r="E228" s="253">
        <v>2</v>
      </c>
      <c r="F228" s="250"/>
      <c r="G228" s="251">
        <f>F228*E228</f>
        <v>0</v>
      </c>
    </row>
    <row r="229" spans="1:8" s="246" customFormat="1" ht="38.25" x14ac:dyDescent="0.25">
      <c r="A229" s="237"/>
      <c r="B229" s="115" t="s">
        <v>946</v>
      </c>
      <c r="C229" s="262"/>
      <c r="D229" s="249" t="s">
        <v>66</v>
      </c>
      <c r="E229" s="253">
        <v>2</v>
      </c>
      <c r="F229" s="250"/>
      <c r="G229" s="251">
        <f>F229*E229</f>
        <v>0</v>
      </c>
    </row>
    <row r="230" spans="1:8" s="246" customFormat="1" ht="15" x14ac:dyDescent="0.25">
      <c r="A230" s="237"/>
      <c r="B230" s="115"/>
      <c r="C230" s="262"/>
      <c r="D230" s="249"/>
      <c r="E230" s="253"/>
      <c r="F230" s="250"/>
      <c r="G230" s="251"/>
    </row>
    <row r="231" spans="1:8" s="246" customFormat="1" ht="15" x14ac:dyDescent="0.25">
      <c r="A231" s="237"/>
      <c r="B231" s="115" t="s">
        <v>948</v>
      </c>
      <c r="C231" s="262"/>
      <c r="D231" s="249"/>
      <c r="E231" s="253"/>
      <c r="F231" s="250"/>
      <c r="G231" s="251"/>
    </row>
    <row r="232" spans="1:8" s="246" customFormat="1" ht="63.75" x14ac:dyDescent="0.25">
      <c r="A232" s="237"/>
      <c r="B232" s="115" t="s">
        <v>949</v>
      </c>
      <c r="C232" s="262"/>
      <c r="D232" s="249" t="s">
        <v>66</v>
      </c>
      <c r="E232" s="253">
        <v>1</v>
      </c>
      <c r="F232" s="250"/>
      <c r="G232" s="251">
        <f>F232*E232</f>
        <v>0</v>
      </c>
    </row>
    <row r="233" spans="1:8" s="246" customFormat="1" ht="25.5" x14ac:dyDescent="0.25">
      <c r="A233" s="237"/>
      <c r="B233" s="115" t="s">
        <v>950</v>
      </c>
      <c r="C233" s="262"/>
      <c r="D233" s="249" t="s">
        <v>66</v>
      </c>
      <c r="E233" s="253">
        <v>1</v>
      </c>
      <c r="F233" s="250"/>
      <c r="G233" s="251">
        <f>F233*E233</f>
        <v>0</v>
      </c>
    </row>
    <row r="234" spans="1:8" s="246" customFormat="1" ht="15" x14ac:dyDescent="0.25">
      <c r="A234" s="237"/>
      <c r="B234" s="115" t="s">
        <v>951</v>
      </c>
      <c r="C234" s="262"/>
      <c r="D234" s="249" t="s">
        <v>66</v>
      </c>
      <c r="E234" s="253">
        <v>1</v>
      </c>
      <c r="F234" s="250"/>
      <c r="G234" s="251">
        <f>F234*E234</f>
        <v>0</v>
      </c>
    </row>
    <row r="235" spans="1:8" s="246" customFormat="1" ht="25.5" x14ac:dyDescent="0.25">
      <c r="A235" s="237"/>
      <c r="B235" s="115" t="s">
        <v>952</v>
      </c>
      <c r="C235" s="262"/>
      <c r="D235" s="249" t="s">
        <v>66</v>
      </c>
      <c r="E235" s="253">
        <v>1</v>
      </c>
      <c r="F235" s="250"/>
      <c r="G235" s="251">
        <f>F235*E235</f>
        <v>0</v>
      </c>
    </row>
    <row r="236" spans="1:8" s="246" customFormat="1" ht="178.5" x14ac:dyDescent="0.25">
      <c r="A236" s="237"/>
      <c r="B236" s="115" t="s">
        <v>954</v>
      </c>
      <c r="C236" s="115"/>
      <c r="D236" s="115"/>
      <c r="E236" s="115"/>
      <c r="F236" s="115"/>
      <c r="G236" s="115"/>
      <c r="H236" s="115"/>
    </row>
    <row r="237" spans="1:8" s="246" customFormat="1" ht="11.25" customHeight="1" x14ac:dyDescent="0.25">
      <c r="A237" s="237"/>
      <c r="B237" s="155"/>
      <c r="C237" s="155"/>
      <c r="D237" s="259"/>
      <c r="E237" s="248"/>
      <c r="F237" s="248"/>
      <c r="G237" s="259"/>
    </row>
    <row r="238" spans="1:8" s="246" customFormat="1" ht="12.75" customHeight="1" x14ac:dyDescent="0.25">
      <c r="A238" s="247" t="s">
        <v>937</v>
      </c>
      <c r="B238" s="115" t="s">
        <v>955</v>
      </c>
      <c r="C238" s="115"/>
      <c r="D238" s="115"/>
      <c r="E238" s="248"/>
      <c r="F238" s="248"/>
    </row>
    <row r="239" spans="1:8" s="246" customFormat="1" ht="293.25" x14ac:dyDescent="0.25">
      <c r="A239" s="237"/>
      <c r="B239" s="115" t="s">
        <v>956</v>
      </c>
      <c r="C239" s="115"/>
      <c r="D239" s="115" t="s">
        <v>66</v>
      </c>
      <c r="E239" s="253">
        <v>1</v>
      </c>
      <c r="F239" s="250"/>
      <c r="G239" s="251">
        <f>F239*E239</f>
        <v>0</v>
      </c>
    </row>
    <row r="240" spans="1:8" s="246" customFormat="1" ht="38.25" x14ac:dyDescent="0.25">
      <c r="A240" s="237"/>
      <c r="B240" s="115" t="s">
        <v>957</v>
      </c>
      <c r="C240" s="115"/>
      <c r="D240" s="115" t="s">
        <v>66</v>
      </c>
      <c r="E240" s="253">
        <v>1</v>
      </c>
      <c r="F240" s="250"/>
      <c r="G240" s="251">
        <f>F240*E240</f>
        <v>0</v>
      </c>
    </row>
    <row r="241" spans="1:8" s="246" customFormat="1" ht="25.5" x14ac:dyDescent="0.25">
      <c r="A241" s="237"/>
      <c r="B241" s="115" t="s">
        <v>958</v>
      </c>
      <c r="C241" s="115"/>
      <c r="D241" s="115" t="s">
        <v>66</v>
      </c>
      <c r="E241" s="253">
        <v>1</v>
      </c>
      <c r="F241" s="250"/>
      <c r="G241" s="251">
        <f>F241*E241</f>
        <v>0</v>
      </c>
    </row>
    <row r="242" spans="1:8" s="246" customFormat="1" ht="15" x14ac:dyDescent="0.25">
      <c r="A242" s="237"/>
      <c r="B242" s="115"/>
      <c r="C242" s="115"/>
      <c r="D242" s="115"/>
      <c r="E242" s="253"/>
      <c r="F242" s="250"/>
      <c r="G242" s="251"/>
    </row>
    <row r="243" spans="1:8" s="246" customFormat="1" ht="12.75" x14ac:dyDescent="0.25">
      <c r="A243" s="247" t="s">
        <v>938</v>
      </c>
      <c r="B243" s="115" t="s">
        <v>959</v>
      </c>
      <c r="C243" s="115"/>
      <c r="E243" s="248"/>
      <c r="F243" s="248"/>
    </row>
    <row r="244" spans="1:8" s="246" customFormat="1" ht="76.5" x14ac:dyDescent="0.25">
      <c r="A244" s="247"/>
      <c r="B244" s="115" t="s">
        <v>960</v>
      </c>
      <c r="C244" s="115"/>
      <c r="E244" s="248"/>
      <c r="F244" s="248"/>
    </row>
    <row r="245" spans="1:8" s="246" customFormat="1" ht="15" x14ac:dyDescent="0.25">
      <c r="A245" s="237"/>
      <c r="B245" s="115" t="s">
        <v>947</v>
      </c>
      <c r="C245" s="262"/>
      <c r="D245" s="249"/>
      <c r="E245" s="253"/>
      <c r="F245" s="250"/>
      <c r="G245" s="251"/>
    </row>
    <row r="246" spans="1:8" s="246" customFormat="1" ht="140.25" x14ac:dyDescent="0.25">
      <c r="A246" s="237"/>
      <c r="B246" s="115" t="s">
        <v>944</v>
      </c>
      <c r="C246" s="262"/>
      <c r="D246" s="249" t="s">
        <v>66</v>
      </c>
      <c r="E246" s="253">
        <v>3</v>
      </c>
      <c r="F246" s="250"/>
      <c r="G246" s="251">
        <f>F246*E246</f>
        <v>0</v>
      </c>
    </row>
    <row r="247" spans="1:8" s="246" customFormat="1" ht="38.25" x14ac:dyDescent="0.25">
      <c r="A247" s="237"/>
      <c r="B247" s="115" t="s">
        <v>945</v>
      </c>
      <c r="C247" s="262"/>
      <c r="D247" s="249" t="s">
        <v>66</v>
      </c>
      <c r="E247" s="253">
        <v>3</v>
      </c>
      <c r="F247" s="250"/>
      <c r="G247" s="251">
        <f>F247*E247</f>
        <v>0</v>
      </c>
    </row>
    <row r="248" spans="1:8" s="246" customFormat="1" ht="38.25" x14ac:dyDescent="0.25">
      <c r="A248" s="237"/>
      <c r="B248" s="115" t="s">
        <v>946</v>
      </c>
      <c r="C248" s="262"/>
      <c r="D248" s="249" t="s">
        <v>66</v>
      </c>
      <c r="E248" s="253">
        <v>3</v>
      </c>
      <c r="F248" s="250"/>
      <c r="G248" s="251">
        <f>F248*E248</f>
        <v>0</v>
      </c>
    </row>
    <row r="249" spans="1:8" s="246" customFormat="1" ht="15" x14ac:dyDescent="0.25">
      <c r="A249" s="237"/>
      <c r="B249" s="115"/>
      <c r="C249" s="262"/>
      <c r="D249" s="249"/>
      <c r="E249" s="253"/>
      <c r="F249" s="250"/>
      <c r="G249" s="251"/>
    </row>
    <row r="250" spans="1:8" s="246" customFormat="1" ht="15" x14ac:dyDescent="0.25">
      <c r="A250" s="237"/>
      <c r="B250" s="115" t="s">
        <v>948</v>
      </c>
      <c r="C250" s="262"/>
      <c r="D250" s="249"/>
      <c r="E250" s="253"/>
      <c r="F250" s="250"/>
      <c r="G250" s="251"/>
    </row>
    <row r="251" spans="1:8" s="246" customFormat="1" ht="63.75" x14ac:dyDescent="0.25">
      <c r="A251" s="237"/>
      <c r="B251" s="115" t="s">
        <v>961</v>
      </c>
      <c r="C251" s="262"/>
      <c r="D251" s="249" t="s">
        <v>66</v>
      </c>
      <c r="E251" s="253">
        <v>1</v>
      </c>
      <c r="F251" s="250"/>
      <c r="G251" s="251">
        <f>F251*E251</f>
        <v>0</v>
      </c>
    </row>
    <row r="252" spans="1:8" s="246" customFormat="1" ht="25.5" x14ac:dyDescent="0.25">
      <c r="A252" s="237"/>
      <c r="B252" s="115" t="s">
        <v>950</v>
      </c>
      <c r="C252" s="262"/>
      <c r="D252" s="249" t="s">
        <v>66</v>
      </c>
      <c r="E252" s="253">
        <v>1</v>
      </c>
      <c r="F252" s="250"/>
      <c r="G252" s="251">
        <f>F252*E252</f>
        <v>0</v>
      </c>
    </row>
    <row r="253" spans="1:8" s="246" customFormat="1" ht="15" x14ac:dyDescent="0.25">
      <c r="A253" s="237"/>
      <c r="B253" s="115" t="s">
        <v>951</v>
      </c>
      <c r="C253" s="262"/>
      <c r="D253" s="249" t="s">
        <v>66</v>
      </c>
      <c r="E253" s="253">
        <v>1</v>
      </c>
      <c r="F253" s="250"/>
      <c r="G253" s="251">
        <f>F253*E253</f>
        <v>0</v>
      </c>
    </row>
    <row r="254" spans="1:8" s="246" customFormat="1" ht="25.5" x14ac:dyDescent="0.25">
      <c r="A254" s="237"/>
      <c r="B254" s="115" t="s">
        <v>962</v>
      </c>
      <c r="C254" s="262"/>
      <c r="D254" s="249" t="s">
        <v>66</v>
      </c>
      <c r="E254" s="253">
        <v>1</v>
      </c>
      <c r="F254" s="250"/>
      <c r="G254" s="251">
        <f>F254*E254</f>
        <v>0</v>
      </c>
    </row>
    <row r="255" spans="1:8" s="246" customFormat="1" ht="216.75" x14ac:dyDescent="0.25">
      <c r="A255" s="237"/>
      <c r="B255" s="283" t="s">
        <v>953</v>
      </c>
      <c r="C255" s="115"/>
      <c r="D255" s="115"/>
      <c r="E255" s="115"/>
      <c r="F255" s="115"/>
      <c r="G255" s="115"/>
      <c r="H255" s="115"/>
    </row>
    <row r="256" spans="1:8" s="246" customFormat="1" ht="11.25" customHeight="1" x14ac:dyDescent="0.25">
      <c r="A256" s="237"/>
      <c r="B256" s="155"/>
      <c r="C256" s="155"/>
      <c r="D256" s="259"/>
      <c r="E256" s="248"/>
      <c r="F256" s="248"/>
      <c r="G256" s="259"/>
    </row>
    <row r="257" spans="1:8" s="246" customFormat="1" ht="12.75" x14ac:dyDescent="0.25">
      <c r="A257" s="247" t="s">
        <v>939</v>
      </c>
      <c r="B257" s="115" t="s">
        <v>963</v>
      </c>
      <c r="C257" s="115"/>
      <c r="E257" s="248"/>
      <c r="F257" s="248"/>
    </row>
    <row r="258" spans="1:8" s="246" customFormat="1" ht="102" x14ac:dyDescent="0.25">
      <c r="A258" s="247"/>
      <c r="B258" s="115" t="s">
        <v>964</v>
      </c>
      <c r="C258" s="115"/>
      <c r="E258" s="248"/>
      <c r="F258" s="248"/>
    </row>
    <row r="259" spans="1:8" s="246" customFormat="1" ht="15" x14ac:dyDescent="0.25">
      <c r="A259" s="237"/>
      <c r="B259" s="115" t="s">
        <v>947</v>
      </c>
      <c r="C259" s="262"/>
      <c r="D259" s="249"/>
      <c r="E259" s="253"/>
      <c r="F259" s="250"/>
      <c r="G259" s="251"/>
    </row>
    <row r="260" spans="1:8" s="246" customFormat="1" ht="114.75" x14ac:dyDescent="0.25">
      <c r="A260" s="237"/>
      <c r="B260" s="115" t="s">
        <v>965</v>
      </c>
      <c r="C260" s="262"/>
      <c r="D260" s="249" t="s">
        <v>66</v>
      </c>
      <c r="E260" s="253">
        <v>10</v>
      </c>
      <c r="F260" s="250"/>
      <c r="G260" s="251">
        <f>F260*E260</f>
        <v>0</v>
      </c>
    </row>
    <row r="261" spans="1:8" s="246" customFormat="1" ht="38.25" x14ac:dyDescent="0.25">
      <c r="A261" s="237"/>
      <c r="B261" s="115" t="s">
        <v>945</v>
      </c>
      <c r="C261" s="262"/>
      <c r="D261" s="249" t="s">
        <v>66</v>
      </c>
      <c r="E261" s="253">
        <v>10</v>
      </c>
      <c r="F261" s="250"/>
      <c r="G261" s="251">
        <f>F261*E261</f>
        <v>0</v>
      </c>
    </row>
    <row r="262" spans="1:8" s="246" customFormat="1" ht="38.25" x14ac:dyDescent="0.25">
      <c r="A262" s="237"/>
      <c r="B262" s="115" t="s">
        <v>946</v>
      </c>
      <c r="C262" s="262"/>
      <c r="D262" s="249" t="s">
        <v>66</v>
      </c>
      <c r="E262" s="253">
        <v>10</v>
      </c>
      <c r="F262" s="250"/>
      <c r="G262" s="251">
        <f>F262*E262</f>
        <v>0</v>
      </c>
    </row>
    <row r="263" spans="1:8" s="246" customFormat="1" ht="15" x14ac:dyDescent="0.25">
      <c r="A263" s="237"/>
      <c r="B263" s="115"/>
      <c r="C263" s="262"/>
      <c r="D263" s="249"/>
      <c r="E263" s="253"/>
      <c r="F263" s="250"/>
      <c r="G263" s="251"/>
    </row>
    <row r="264" spans="1:8" s="246" customFormat="1" ht="15" x14ac:dyDescent="0.25">
      <c r="A264" s="237"/>
      <c r="B264" s="115" t="s">
        <v>948</v>
      </c>
      <c r="C264" s="262"/>
      <c r="D264" s="249"/>
      <c r="E264" s="253"/>
      <c r="F264" s="250"/>
      <c r="G264" s="251"/>
    </row>
    <row r="265" spans="1:8" s="246" customFormat="1" ht="63.75" x14ac:dyDescent="0.25">
      <c r="A265" s="237"/>
      <c r="B265" s="115" t="s">
        <v>961</v>
      </c>
      <c r="C265" s="262"/>
      <c r="D265" s="249" t="s">
        <v>66</v>
      </c>
      <c r="E265" s="253">
        <v>1</v>
      </c>
      <c r="F265" s="250"/>
      <c r="G265" s="251">
        <f>F265*E265</f>
        <v>0</v>
      </c>
    </row>
    <row r="266" spans="1:8" s="246" customFormat="1" ht="25.5" x14ac:dyDescent="0.25">
      <c r="A266" s="237"/>
      <c r="B266" s="115" t="s">
        <v>966</v>
      </c>
      <c r="C266" s="262"/>
      <c r="D266" s="249" t="s">
        <v>66</v>
      </c>
      <c r="E266" s="253">
        <v>1</v>
      </c>
      <c r="F266" s="250"/>
      <c r="G266" s="251">
        <f>F266*E266</f>
        <v>0</v>
      </c>
    </row>
    <row r="267" spans="1:8" s="246" customFormat="1" ht="15" x14ac:dyDescent="0.25">
      <c r="A267" s="237"/>
      <c r="B267" s="115" t="s">
        <v>951</v>
      </c>
      <c r="C267" s="262"/>
      <c r="D267" s="249" t="s">
        <v>66</v>
      </c>
      <c r="E267" s="253">
        <v>1</v>
      </c>
      <c r="F267" s="250"/>
      <c r="G267" s="251">
        <f>F267*E267</f>
        <v>0</v>
      </c>
    </row>
    <row r="268" spans="1:8" s="246" customFormat="1" ht="25.5" x14ac:dyDescent="0.25">
      <c r="A268" s="237"/>
      <c r="B268" s="115" t="s">
        <v>967</v>
      </c>
      <c r="C268" s="262"/>
      <c r="D268" s="249" t="s">
        <v>66</v>
      </c>
      <c r="E268" s="253">
        <v>1</v>
      </c>
      <c r="F268" s="250"/>
      <c r="G268" s="251">
        <f>F268*E268</f>
        <v>0</v>
      </c>
    </row>
    <row r="269" spans="1:8" s="246" customFormat="1" ht="178.5" x14ac:dyDescent="0.25">
      <c r="A269" s="237"/>
      <c r="B269" s="115" t="s">
        <v>954</v>
      </c>
      <c r="C269" s="115"/>
      <c r="D269" s="115"/>
      <c r="E269" s="115"/>
      <c r="F269" s="115"/>
      <c r="G269" s="115"/>
      <c r="H269" s="115"/>
    </row>
    <row r="270" spans="1:8" s="246" customFormat="1" ht="11.25" customHeight="1" x14ac:dyDescent="0.25">
      <c r="A270" s="237"/>
      <c r="B270" s="155"/>
      <c r="C270" s="155"/>
      <c r="D270" s="259"/>
      <c r="E270" s="248"/>
      <c r="F270" s="248"/>
      <c r="G270" s="259"/>
    </row>
    <row r="271" spans="1:8" s="246" customFormat="1" ht="25.5" x14ac:dyDescent="0.25">
      <c r="A271" s="247" t="s">
        <v>940</v>
      </c>
      <c r="B271" s="115" t="s">
        <v>955</v>
      </c>
      <c r="C271" s="115"/>
      <c r="E271" s="248"/>
      <c r="F271" s="248"/>
    </row>
    <row r="272" spans="1:8" s="246" customFormat="1" ht="153" x14ac:dyDescent="0.25">
      <c r="A272" s="237"/>
      <c r="B272" s="115" t="s">
        <v>968</v>
      </c>
      <c r="C272" s="262"/>
      <c r="D272" s="249" t="s">
        <v>66</v>
      </c>
      <c r="E272" s="253">
        <v>1</v>
      </c>
      <c r="F272" s="250"/>
      <c r="G272" s="251">
        <f>F272*E272</f>
        <v>0</v>
      </c>
    </row>
    <row r="273" spans="1:7" s="246" customFormat="1" ht="38.25" x14ac:dyDescent="0.25">
      <c r="A273" s="237"/>
      <c r="B273" s="115" t="s">
        <v>969</v>
      </c>
      <c r="C273" s="262"/>
      <c r="D273" s="249" t="s">
        <v>66</v>
      </c>
      <c r="E273" s="253">
        <v>1</v>
      </c>
      <c r="F273" s="250"/>
      <c r="G273" s="251">
        <f>F273*E273</f>
        <v>0</v>
      </c>
    </row>
    <row r="274" spans="1:7" s="246" customFormat="1" ht="38.25" x14ac:dyDescent="0.25">
      <c r="A274" s="237"/>
      <c r="B274" s="115" t="s">
        <v>957</v>
      </c>
      <c r="C274" s="262"/>
      <c r="D274" s="249" t="s">
        <v>66</v>
      </c>
      <c r="E274" s="253">
        <v>2</v>
      </c>
      <c r="F274" s="250"/>
      <c r="G274" s="251">
        <f>F274*E274</f>
        <v>0</v>
      </c>
    </row>
    <row r="275" spans="1:7" s="246" customFormat="1" ht="25.5" x14ac:dyDescent="0.25">
      <c r="A275" s="237"/>
      <c r="B275" s="115" t="s">
        <v>970</v>
      </c>
      <c r="C275" s="262"/>
      <c r="D275" s="249" t="s">
        <v>66</v>
      </c>
      <c r="E275" s="253">
        <v>2</v>
      </c>
      <c r="F275" s="250"/>
      <c r="G275" s="251">
        <f>F275*E275</f>
        <v>0</v>
      </c>
    </row>
    <row r="276" spans="1:7" s="246" customFormat="1" ht="25.5" x14ac:dyDescent="0.25">
      <c r="A276" s="237"/>
      <c r="B276" s="115" t="s">
        <v>971</v>
      </c>
      <c r="C276" s="262"/>
      <c r="D276" s="249" t="s">
        <v>66</v>
      </c>
      <c r="E276" s="253">
        <v>2</v>
      </c>
      <c r="F276" s="250"/>
      <c r="G276" s="251">
        <f>F276*E276</f>
        <v>0</v>
      </c>
    </row>
    <row r="277" spans="1:7" s="246" customFormat="1" ht="11.25" customHeight="1" x14ac:dyDescent="0.25">
      <c r="A277" s="237"/>
      <c r="B277" s="155"/>
      <c r="C277" s="155"/>
      <c r="D277" s="259"/>
      <c r="E277" s="248"/>
      <c r="F277" s="248"/>
      <c r="G277" s="259"/>
    </row>
    <row r="278" spans="1:7" s="246" customFormat="1" ht="25.5" x14ac:dyDescent="0.25">
      <c r="A278" s="247" t="s">
        <v>941</v>
      </c>
      <c r="B278" s="115" t="s">
        <v>955</v>
      </c>
      <c r="C278" s="115"/>
      <c r="E278" s="248"/>
      <c r="F278" s="248"/>
    </row>
    <row r="279" spans="1:7" s="246" customFormat="1" ht="153" x14ac:dyDescent="0.25">
      <c r="A279" s="237"/>
      <c r="B279" s="115" t="s">
        <v>972</v>
      </c>
      <c r="C279" s="262"/>
      <c r="D279" s="249" t="s">
        <v>66</v>
      </c>
      <c r="E279" s="253">
        <v>1</v>
      </c>
      <c r="F279" s="250"/>
      <c r="G279" s="251">
        <f t="shared" ref="G279:G284" si="8">F279*E279</f>
        <v>0</v>
      </c>
    </row>
    <row r="280" spans="1:7" s="246" customFormat="1" ht="38.25" x14ac:dyDescent="0.25">
      <c r="A280" s="237"/>
      <c r="B280" s="115" t="s">
        <v>957</v>
      </c>
      <c r="C280" s="262"/>
      <c r="D280" s="249" t="s">
        <v>66</v>
      </c>
      <c r="E280" s="253">
        <v>2</v>
      </c>
      <c r="F280" s="250"/>
      <c r="G280" s="251">
        <f t="shared" si="8"/>
        <v>0</v>
      </c>
    </row>
    <row r="281" spans="1:7" s="246" customFormat="1" ht="38.25" x14ac:dyDescent="0.25">
      <c r="A281" s="237"/>
      <c r="B281" s="115" t="s">
        <v>969</v>
      </c>
      <c r="C281" s="262"/>
      <c r="D281" s="249" t="s">
        <v>66</v>
      </c>
      <c r="E281" s="253">
        <v>1</v>
      </c>
      <c r="F281" s="250"/>
      <c r="G281" s="251">
        <f t="shared" si="8"/>
        <v>0</v>
      </c>
    </row>
    <row r="282" spans="1:7" s="246" customFormat="1" ht="38.25" x14ac:dyDescent="0.25">
      <c r="A282" s="237"/>
      <c r="B282" s="115" t="s">
        <v>957</v>
      </c>
      <c r="C282" s="262"/>
      <c r="D282" s="249" t="s">
        <v>66</v>
      </c>
      <c r="E282" s="253">
        <v>2</v>
      </c>
      <c r="F282" s="250"/>
      <c r="G282" s="251">
        <f t="shared" si="8"/>
        <v>0</v>
      </c>
    </row>
    <row r="283" spans="1:7" s="246" customFormat="1" ht="25.5" x14ac:dyDescent="0.25">
      <c r="A283" s="237"/>
      <c r="B283" s="115" t="s">
        <v>970</v>
      </c>
      <c r="C283" s="262"/>
      <c r="D283" s="249" t="s">
        <v>66</v>
      </c>
      <c r="E283" s="253">
        <v>2</v>
      </c>
      <c r="F283" s="250"/>
      <c r="G283" s="251">
        <f t="shared" si="8"/>
        <v>0</v>
      </c>
    </row>
    <row r="284" spans="1:7" s="246" customFormat="1" ht="25.5" x14ac:dyDescent="0.25">
      <c r="A284" s="237"/>
      <c r="B284" s="115" t="s">
        <v>971</v>
      </c>
      <c r="C284" s="262"/>
      <c r="D284" s="249" t="s">
        <v>66</v>
      </c>
      <c r="E284" s="253">
        <v>2</v>
      </c>
      <c r="F284" s="250"/>
      <c r="G284" s="251">
        <f t="shared" si="8"/>
        <v>0</v>
      </c>
    </row>
    <row r="285" spans="1:7" s="246" customFormat="1" ht="11.25" customHeight="1" x14ac:dyDescent="0.25">
      <c r="A285" s="237"/>
      <c r="B285" s="155"/>
      <c r="C285" s="155"/>
      <c r="D285" s="259"/>
      <c r="E285" s="248"/>
      <c r="F285" s="248"/>
      <c r="G285" s="259"/>
    </row>
    <row r="286" spans="1:7" s="246" customFormat="1" ht="15" x14ac:dyDescent="0.25">
      <c r="A286" s="237"/>
      <c r="B286" s="262"/>
      <c r="C286" s="262"/>
      <c r="D286" s="249"/>
      <c r="E286" s="253"/>
      <c r="F286" s="250"/>
      <c r="G286" s="251"/>
    </row>
    <row r="287" spans="1:7" s="246" customFormat="1" ht="15" x14ac:dyDescent="0.25">
      <c r="A287" s="237"/>
      <c r="B287" s="262"/>
      <c r="C287" s="262"/>
      <c r="D287" s="249"/>
      <c r="E287" s="253"/>
      <c r="F287" s="250"/>
      <c r="G287" s="251"/>
    </row>
    <row r="288" spans="1:7" s="246" customFormat="1" ht="15" x14ac:dyDescent="0.25">
      <c r="A288" s="237"/>
      <c r="B288" s="262"/>
      <c r="C288" s="262"/>
      <c r="D288" s="249"/>
      <c r="E288" s="253"/>
      <c r="F288" s="250"/>
      <c r="G288" s="251"/>
    </row>
    <row r="289" spans="1:10" s="246" customFormat="1" ht="25.5" customHeight="1" thickBot="1" x14ac:dyDescent="0.25">
      <c r="A289" s="254"/>
      <c r="B289" s="115"/>
      <c r="C289" s="115"/>
      <c r="D289" s="249"/>
      <c r="E289" s="250"/>
      <c r="F289" s="250"/>
      <c r="G289" s="251"/>
      <c r="H289" s="244"/>
      <c r="I289" s="244"/>
      <c r="J289" s="244"/>
    </row>
    <row r="290" spans="1:10" s="241" customFormat="1" ht="17.25" thickBot="1" x14ac:dyDescent="0.35">
      <c r="A290" s="255"/>
      <c r="B290" s="361" t="s">
        <v>98</v>
      </c>
      <c r="C290" s="361"/>
      <c r="D290" s="265"/>
      <c r="E290" s="266"/>
      <c r="F290" s="266"/>
      <c r="G290" s="267">
        <f>SUM(G41:G288)</f>
        <v>0</v>
      </c>
    </row>
    <row r="291" spans="1:10" ht="17.25" thickTop="1" x14ac:dyDescent="0.3">
      <c r="A291" s="247"/>
      <c r="B291" s="259"/>
      <c r="C291" s="259"/>
      <c r="D291" s="259"/>
      <c r="G291" s="259"/>
    </row>
    <row r="292" spans="1:10" x14ac:dyDescent="0.3">
      <c r="A292" s="256"/>
    </row>
    <row r="293" spans="1:10" x14ac:dyDescent="0.3">
      <c r="A293" s="256"/>
    </row>
    <row r="295" spans="1:10" x14ac:dyDescent="0.3">
      <c r="A295" s="237"/>
    </row>
  </sheetData>
  <sheetProtection selectLockedCells="1" selectUnlockedCells="1"/>
  <mergeCells count="33">
    <mergeCell ref="B290:C290"/>
    <mergeCell ref="A14:G14"/>
    <mergeCell ref="A15:G15"/>
    <mergeCell ref="A16:G16"/>
    <mergeCell ref="A17:G17"/>
    <mergeCell ref="A18:G18"/>
    <mergeCell ref="A19:G19"/>
    <mergeCell ref="A26:G26"/>
    <mergeCell ref="A27:G27"/>
    <mergeCell ref="A28:G28"/>
    <mergeCell ref="A29:G29"/>
    <mergeCell ref="A20:G20"/>
    <mergeCell ref="A21:G21"/>
    <mergeCell ref="A22:G22"/>
    <mergeCell ref="A23:G23"/>
    <mergeCell ref="A24:G24"/>
    <mergeCell ref="B39:G39"/>
    <mergeCell ref="A9:G9"/>
    <mergeCell ref="A10:G10"/>
    <mergeCell ref="A11:G11"/>
    <mergeCell ref="A12:G12"/>
    <mergeCell ref="A13:G13"/>
    <mergeCell ref="A25:G25"/>
    <mergeCell ref="A8:E8"/>
    <mergeCell ref="B33:G33"/>
    <mergeCell ref="B35:G35"/>
    <mergeCell ref="B37:G37"/>
    <mergeCell ref="B38:G38"/>
    <mergeCell ref="A3:G3"/>
    <mergeCell ref="A7:G7"/>
    <mergeCell ref="A4:G4"/>
    <mergeCell ref="A5:G5"/>
    <mergeCell ref="A6:G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B/3.0 STAVBNO POHIŠTVO</oddHeader>
    <oddFooter>&amp;R&amp;"Arial Narrow,Običajno"&amp;P</oddFooter>
  </headerFooter>
  <rowBreaks count="16" manualBreakCount="16">
    <brk id="26" max="6" man="1"/>
    <brk id="36" max="6" man="1"/>
    <brk id="63" max="6" man="1"/>
    <brk id="77" max="6" man="1"/>
    <brk id="119" max="6" man="1"/>
    <brk id="157" max="6" man="1"/>
    <brk id="188" max="6" man="1"/>
    <brk id="198" max="6" man="1"/>
    <brk id="201" max="6" man="1"/>
    <brk id="205" max="6" man="1"/>
    <brk id="211" max="6" man="1"/>
    <brk id="223" max="6" man="1"/>
    <brk id="237" max="6" man="1"/>
    <brk id="246" max="6" man="1"/>
    <brk id="260" max="6" man="1"/>
    <brk id="276" max="6" man="1"/>
  </rowBreaks>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6"/>
  <sheetViews>
    <sheetView view="pageBreakPreview" topLeftCell="A18" zoomScaleSheetLayoutView="100" workbookViewId="0">
      <selection activeCell="E24" sqref="E11:E24"/>
    </sheetView>
  </sheetViews>
  <sheetFormatPr defaultRowHeight="16.5" x14ac:dyDescent="0.3"/>
  <cols>
    <col min="1" max="1" width="7.140625" style="8" customWidth="1"/>
    <col min="2" max="2" width="39.42578125" style="2" customWidth="1"/>
    <col min="3" max="3" width="8.28515625" style="8" customWidth="1"/>
    <col min="4" max="4" width="10.85546875" style="8" customWidth="1"/>
    <col min="5" max="5" width="11.85546875" style="8" customWidth="1"/>
    <col min="6" max="6" width="12.42578125" style="8" customWidth="1"/>
    <col min="7" max="11" width="9.140625" style="2"/>
    <col min="12" max="12" width="7.140625" style="2" customWidth="1"/>
    <col min="13" max="16384" width="9.140625" style="2"/>
  </cols>
  <sheetData>
    <row r="1" spans="1:7" x14ac:dyDescent="0.3">
      <c r="A1" s="3" t="s">
        <v>69</v>
      </c>
      <c r="B1" s="4" t="s">
        <v>76</v>
      </c>
    </row>
    <row r="2" spans="1:7" x14ac:dyDescent="0.3">
      <c r="A2" s="3"/>
      <c r="B2" s="4"/>
    </row>
    <row r="3" spans="1:7" customFormat="1" ht="15" x14ac:dyDescent="0.25">
      <c r="A3" s="77" t="s">
        <v>191</v>
      </c>
      <c r="B3" s="78"/>
      <c r="C3" s="79"/>
      <c r="D3" s="80"/>
      <c r="E3" s="79"/>
      <c r="F3" s="81"/>
    </row>
    <row r="4" spans="1:7" s="88" customFormat="1" ht="15" customHeight="1" x14ac:dyDescent="0.25">
      <c r="A4" s="365" t="s">
        <v>192</v>
      </c>
      <c r="B4" s="366"/>
      <c r="C4" s="366"/>
      <c r="D4" s="366"/>
      <c r="E4" s="366"/>
      <c r="F4" s="367"/>
    </row>
    <row r="5" spans="1:7" s="88" customFormat="1" ht="15" customHeight="1" x14ac:dyDescent="0.25">
      <c r="A5" s="368" t="s">
        <v>193</v>
      </c>
      <c r="B5" s="330"/>
      <c r="C5" s="330"/>
      <c r="D5" s="330"/>
      <c r="E5" s="330"/>
      <c r="F5" s="331"/>
    </row>
    <row r="6" spans="1:7" s="88" customFormat="1" ht="27" customHeight="1" x14ac:dyDescent="0.25">
      <c r="A6" s="369" t="s">
        <v>194</v>
      </c>
      <c r="B6" s="326"/>
      <c r="C6" s="326"/>
      <c r="D6" s="326"/>
      <c r="E6" s="326"/>
      <c r="F6" s="327"/>
    </row>
    <row r="7" spans="1:7" s="88" customFormat="1" ht="27" customHeight="1" x14ac:dyDescent="0.25">
      <c r="A7" s="103"/>
      <c r="B7" s="102"/>
      <c r="C7" s="102"/>
      <c r="D7" s="102"/>
      <c r="E7" s="102"/>
      <c r="F7" s="102"/>
    </row>
    <row r="8" spans="1:7" ht="19.5" customHeight="1" x14ac:dyDescent="0.3"/>
    <row r="9" spans="1:7" s="4" customFormat="1" ht="17.25" thickBot="1" x14ac:dyDescent="0.35">
      <c r="A9" s="5"/>
      <c r="B9" s="62" t="s">
        <v>25</v>
      </c>
      <c r="C9" s="72" t="s">
        <v>26</v>
      </c>
      <c r="D9" s="72" t="s">
        <v>27</v>
      </c>
      <c r="E9" s="72" t="s">
        <v>28</v>
      </c>
      <c r="F9" s="72" t="s">
        <v>29</v>
      </c>
    </row>
    <row r="10" spans="1:7" ht="20.25" customHeight="1" thickTop="1" x14ac:dyDescent="0.3"/>
    <row r="11" spans="1:7" s="16" customFormat="1" ht="38.25" x14ac:dyDescent="0.2">
      <c r="A11" s="53" t="s">
        <v>70</v>
      </c>
      <c r="B11" s="55" t="s">
        <v>465</v>
      </c>
      <c r="C11" s="69" t="s">
        <v>31</v>
      </c>
      <c r="D11" s="69">
        <v>1216.3</v>
      </c>
      <c r="E11" s="97"/>
      <c r="F11" s="71">
        <f>E11*D11</f>
        <v>0</v>
      </c>
      <c r="G11" s="114"/>
    </row>
    <row r="12" spans="1:7" s="54" customFormat="1" ht="12.75" x14ac:dyDescent="0.25">
      <c r="A12" s="49"/>
      <c r="B12" s="55"/>
    </row>
    <row r="13" spans="1:7" s="16" customFormat="1" ht="25.5" x14ac:dyDescent="0.2">
      <c r="A13" s="53" t="s">
        <v>158</v>
      </c>
      <c r="B13" s="55" t="s">
        <v>464</v>
      </c>
      <c r="C13" s="69" t="s">
        <v>38</v>
      </c>
      <c r="D13" s="69">
        <v>1371</v>
      </c>
      <c r="E13" s="97"/>
      <c r="F13" s="71">
        <f>E13*D13</f>
        <v>0</v>
      </c>
      <c r="G13" s="114"/>
    </row>
    <row r="14" spans="1:7" s="16" customFormat="1" ht="12.75" x14ac:dyDescent="0.2">
      <c r="A14" s="53"/>
      <c r="B14" s="55"/>
      <c r="C14" s="69"/>
      <c r="D14" s="69"/>
      <c r="E14" s="97"/>
      <c r="F14" s="71"/>
      <c r="G14" s="114"/>
    </row>
    <row r="15" spans="1:7" s="16" customFormat="1" ht="102" x14ac:dyDescent="0.2">
      <c r="A15" s="53" t="s">
        <v>70</v>
      </c>
      <c r="B15" s="55" t="s">
        <v>466</v>
      </c>
      <c r="C15" s="69" t="s">
        <v>38</v>
      </c>
      <c r="D15" s="69">
        <v>1371</v>
      </c>
      <c r="E15" s="97"/>
      <c r="F15" s="71">
        <f>E15*D15</f>
        <v>0</v>
      </c>
      <c r="G15" s="114"/>
    </row>
    <row r="16" spans="1:7" s="54" customFormat="1" ht="12.75" x14ac:dyDescent="0.25">
      <c r="A16" s="49"/>
      <c r="B16" s="55"/>
    </row>
    <row r="17" spans="1:7" s="16" customFormat="1" ht="191.25" x14ac:dyDescent="0.2">
      <c r="A17" s="53" t="s">
        <v>158</v>
      </c>
      <c r="B17" s="55" t="s">
        <v>833</v>
      </c>
      <c r="C17" s="69" t="s">
        <v>38</v>
      </c>
      <c r="D17" s="69">
        <v>1371</v>
      </c>
      <c r="E17" s="97"/>
      <c r="F17" s="71">
        <f>E17*D17</f>
        <v>0</v>
      </c>
      <c r="G17" s="114"/>
    </row>
    <row r="18" spans="1:7" s="16" customFormat="1" ht="12.75" x14ac:dyDescent="0.2">
      <c r="A18" s="53"/>
      <c r="B18" s="55" t="s">
        <v>836</v>
      </c>
      <c r="C18" s="69"/>
      <c r="D18" s="69"/>
      <c r="E18" s="97"/>
      <c r="F18" s="71"/>
      <c r="G18" s="114"/>
    </row>
    <row r="19" spans="1:7" s="16" customFormat="1" ht="12.75" x14ac:dyDescent="0.2">
      <c r="A19" s="53"/>
      <c r="B19" s="55" t="s">
        <v>835</v>
      </c>
      <c r="C19" s="69"/>
      <c r="D19" s="69"/>
      <c r="E19" s="97"/>
      <c r="F19" s="71"/>
      <c r="G19" s="114"/>
    </row>
    <row r="20" spans="1:7" s="16" customFormat="1" ht="12.75" x14ac:dyDescent="0.2">
      <c r="A20" s="53"/>
      <c r="B20" s="55" t="s">
        <v>834</v>
      </c>
      <c r="C20" s="69"/>
      <c r="D20" s="69"/>
      <c r="E20" s="97"/>
      <c r="F20" s="71"/>
      <c r="G20" s="114"/>
    </row>
    <row r="21" spans="1:7" s="16" customFormat="1" ht="12.75" x14ac:dyDescent="0.2">
      <c r="A21" s="53"/>
      <c r="B21" s="55"/>
      <c r="C21" s="69"/>
      <c r="D21" s="69"/>
      <c r="E21" s="97"/>
      <c r="F21" s="71"/>
      <c r="G21" s="114"/>
    </row>
    <row r="22" spans="1:7" s="16" customFormat="1" ht="76.5" x14ac:dyDescent="0.2">
      <c r="A22" s="53" t="s">
        <v>70</v>
      </c>
      <c r="B22" s="55" t="s">
        <v>832</v>
      </c>
      <c r="C22" s="69" t="s">
        <v>38</v>
      </c>
      <c r="D22" s="69">
        <v>1371</v>
      </c>
      <c r="E22" s="97"/>
      <c r="F22" s="71">
        <f>E22*D22</f>
        <v>0</v>
      </c>
      <c r="G22" s="114"/>
    </row>
    <row r="23" spans="1:7" s="54" customFormat="1" ht="12.75" x14ac:dyDescent="0.25">
      <c r="A23" s="49"/>
      <c r="B23" s="55"/>
    </row>
    <row r="24" spans="1:7" s="16" customFormat="1" ht="51" x14ac:dyDescent="0.2">
      <c r="A24" s="53" t="s">
        <v>158</v>
      </c>
      <c r="B24" s="55" t="s">
        <v>837</v>
      </c>
      <c r="C24" s="69" t="s">
        <v>31</v>
      </c>
      <c r="D24" s="69">
        <v>1782.3</v>
      </c>
      <c r="E24" s="97"/>
      <c r="F24" s="71">
        <f>E24*D24</f>
        <v>0</v>
      </c>
      <c r="G24" s="114"/>
    </row>
    <row r="25" spans="1:7" s="16" customFormat="1" ht="23.25" customHeight="1" thickBot="1" x14ac:dyDescent="0.25">
      <c r="A25" s="53"/>
      <c r="B25" s="55"/>
      <c r="C25" s="69"/>
      <c r="D25" s="69"/>
      <c r="E25" s="97"/>
      <c r="F25" s="71"/>
    </row>
    <row r="26" spans="1:7" s="4" customFormat="1" ht="17.25" thickBot="1" x14ac:dyDescent="0.35">
      <c r="A26" s="48"/>
      <c r="B26" s="65" t="s">
        <v>78</v>
      </c>
      <c r="C26" s="73"/>
      <c r="D26" s="74"/>
      <c r="E26" s="75"/>
      <c r="F26" s="75">
        <f>SUM(F10:F25)</f>
        <v>0</v>
      </c>
    </row>
  </sheetData>
  <sheetProtection selectLockedCells="1" selectUnlockedCells="1"/>
  <mergeCells count="3">
    <mergeCell ref="A4:F4"/>
    <mergeCell ref="A5:F5"/>
    <mergeCell ref="A6:F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B/4.0 TLAKARSKA DELA</oddHeader>
    <oddFooter>&amp;R&amp;"Arial Narrow,Običajno"&amp;P</oddFooter>
  </headerFooter>
  <rowBreaks count="1" manualBreakCount="1">
    <brk id="21" max="5" man="1"/>
  </rowBreaks>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1"/>
  <sheetViews>
    <sheetView view="pageBreakPreview" topLeftCell="A5" zoomScale="130" zoomScaleSheetLayoutView="130" workbookViewId="0">
      <selection activeCell="F15" sqref="F15"/>
    </sheetView>
  </sheetViews>
  <sheetFormatPr defaultRowHeight="16.5" x14ac:dyDescent="0.3"/>
  <cols>
    <col min="1" max="1" width="7.140625" style="8" customWidth="1"/>
    <col min="2" max="2" width="39.42578125" style="2" customWidth="1"/>
    <col min="3" max="3" width="8.28515625" style="8" customWidth="1"/>
    <col min="4" max="4" width="9.7109375" style="8" customWidth="1"/>
    <col min="5" max="5" width="12.42578125" style="8" customWidth="1"/>
    <col min="6" max="6" width="13.28515625" style="8" customWidth="1"/>
    <col min="7" max="11" width="9.140625" style="2"/>
    <col min="12" max="12" width="7.140625" style="2" customWidth="1"/>
    <col min="13" max="16384" width="9.140625" style="2"/>
  </cols>
  <sheetData>
    <row r="1" spans="1:7" x14ac:dyDescent="0.3">
      <c r="A1" s="3" t="s">
        <v>72</v>
      </c>
      <c r="B1" s="4" t="s">
        <v>79</v>
      </c>
    </row>
    <row r="2" spans="1:7" x14ac:dyDescent="0.3">
      <c r="A2" s="3"/>
      <c r="B2" s="4"/>
    </row>
    <row r="3" spans="1:7" customFormat="1" ht="15" x14ac:dyDescent="0.25">
      <c r="A3" s="77" t="s">
        <v>163</v>
      </c>
      <c r="B3" s="78"/>
      <c r="C3" s="98"/>
      <c r="D3" s="99"/>
      <c r="E3" s="98"/>
      <c r="F3" s="100"/>
    </row>
    <row r="4" spans="1:7" s="88" customFormat="1" ht="13.5" x14ac:dyDescent="0.25">
      <c r="A4" s="370" t="s">
        <v>164</v>
      </c>
      <c r="B4" s="371"/>
      <c r="C4" s="371"/>
      <c r="D4" s="371"/>
      <c r="E4" s="371"/>
      <c r="F4" s="372"/>
    </row>
    <row r="5" spans="1:7" s="88" customFormat="1" ht="41.25" customHeight="1" x14ac:dyDescent="0.25">
      <c r="A5" s="368" t="s">
        <v>165</v>
      </c>
      <c r="B5" s="330"/>
      <c r="C5" s="330"/>
      <c r="D5" s="330"/>
      <c r="E5" s="330"/>
      <c r="F5" s="331"/>
    </row>
    <row r="6" spans="1:7" s="88" customFormat="1" ht="15" customHeight="1" x14ac:dyDescent="0.25">
      <c r="A6" s="368" t="s">
        <v>166</v>
      </c>
      <c r="B6" s="349"/>
      <c r="C6" s="349"/>
      <c r="D6" s="349"/>
      <c r="E6" s="349"/>
      <c r="F6" s="350"/>
    </row>
    <row r="7" spans="1:7" s="88" customFormat="1" ht="44.25" customHeight="1" x14ac:dyDescent="0.25">
      <c r="A7" s="368" t="s">
        <v>167</v>
      </c>
      <c r="B7" s="330"/>
      <c r="C7" s="330"/>
      <c r="D7" s="330"/>
      <c r="E7" s="330"/>
      <c r="F7" s="331"/>
    </row>
    <row r="8" spans="1:7" s="88" customFormat="1" ht="15" customHeight="1" x14ac:dyDescent="0.25">
      <c r="A8" s="368" t="s">
        <v>168</v>
      </c>
      <c r="B8" s="330"/>
      <c r="C8" s="330"/>
      <c r="D8" s="330"/>
      <c r="E8" s="330"/>
      <c r="F8" s="331"/>
    </row>
    <row r="9" spans="1:7" s="88" customFormat="1" ht="12.75" customHeight="1" x14ac:dyDescent="0.25">
      <c r="A9" s="369" t="s">
        <v>169</v>
      </c>
      <c r="B9" s="326"/>
      <c r="C9" s="326"/>
      <c r="D9" s="326"/>
      <c r="E9" s="326"/>
      <c r="F9" s="327"/>
    </row>
    <row r="10" spans="1:7" x14ac:dyDescent="0.3">
      <c r="A10" s="3"/>
      <c r="B10" s="4"/>
    </row>
    <row r="12" spans="1:7" s="4" customFormat="1" ht="17.25" thickBot="1" x14ac:dyDescent="0.35">
      <c r="A12" s="5"/>
      <c r="B12" s="62" t="s">
        <v>25</v>
      </c>
      <c r="C12" s="72" t="s">
        <v>26</v>
      </c>
      <c r="D12" s="72" t="s">
        <v>27</v>
      </c>
      <c r="E12" s="72" t="s">
        <v>28</v>
      </c>
      <c r="F12" s="72" t="s">
        <v>29</v>
      </c>
    </row>
    <row r="13" spans="1:7" ht="17.25" thickTop="1" x14ac:dyDescent="0.3"/>
    <row r="14" spans="1:7" s="16" customFormat="1" ht="114.75" x14ac:dyDescent="0.2">
      <c r="A14" s="53" t="s">
        <v>71</v>
      </c>
      <c r="B14" s="55" t="s">
        <v>725</v>
      </c>
      <c r="G14" s="114"/>
    </row>
    <row r="15" spans="1:7" s="16" customFormat="1" ht="43.5" customHeight="1" x14ac:dyDescent="0.2">
      <c r="A15" s="53"/>
      <c r="B15" s="55" t="s">
        <v>288</v>
      </c>
    </row>
    <row r="16" spans="1:7" s="16" customFormat="1" ht="42" customHeight="1" x14ac:dyDescent="0.2">
      <c r="A16" s="53"/>
      <c r="B16" s="115" t="s">
        <v>289</v>
      </c>
    </row>
    <row r="17" spans="1:7" s="16" customFormat="1" ht="25.5" x14ac:dyDescent="0.2">
      <c r="A17" s="49" t="s">
        <v>246</v>
      </c>
      <c r="B17" s="115" t="s">
        <v>728</v>
      </c>
      <c r="C17" s="69" t="s">
        <v>38</v>
      </c>
      <c r="D17" s="139">
        <v>518.5</v>
      </c>
      <c r="E17" s="71"/>
      <c r="F17" s="71">
        <f t="shared" ref="F17:F28" si="0">E17*D17</f>
        <v>0</v>
      </c>
    </row>
    <row r="18" spans="1:7" s="16" customFormat="1" ht="25.5" x14ac:dyDescent="0.2">
      <c r="A18" s="49" t="s">
        <v>247</v>
      </c>
      <c r="B18" s="115" t="s">
        <v>729</v>
      </c>
      <c r="C18" s="69" t="s">
        <v>38</v>
      </c>
      <c r="D18" s="139">
        <v>115</v>
      </c>
      <c r="E18" s="71"/>
      <c r="F18" s="71">
        <f t="shared" si="0"/>
        <v>0</v>
      </c>
    </row>
    <row r="19" spans="1:7" s="16" customFormat="1" ht="25.5" x14ac:dyDescent="0.2">
      <c r="A19" s="49" t="s">
        <v>726</v>
      </c>
      <c r="B19" s="115" t="s">
        <v>730</v>
      </c>
      <c r="C19" s="69" t="s">
        <v>38</v>
      </c>
      <c r="D19" s="139">
        <v>8</v>
      </c>
      <c r="E19" s="71"/>
      <c r="F19" s="71">
        <f t="shared" si="0"/>
        <v>0</v>
      </c>
    </row>
    <row r="20" spans="1:7" s="16" customFormat="1" ht="25.5" x14ac:dyDescent="0.2">
      <c r="A20" s="49" t="s">
        <v>727</v>
      </c>
      <c r="B20" s="115" t="s">
        <v>737</v>
      </c>
      <c r="C20" s="69" t="s">
        <v>38</v>
      </c>
      <c r="D20" s="139">
        <v>9.8000000000000007</v>
      </c>
      <c r="E20" s="71"/>
      <c r="F20" s="71">
        <f t="shared" si="0"/>
        <v>0</v>
      </c>
    </row>
    <row r="21" spans="1:7" s="16" customFormat="1" ht="25.5" x14ac:dyDescent="0.2">
      <c r="A21" s="49" t="s">
        <v>743</v>
      </c>
      <c r="B21" s="115" t="s">
        <v>738</v>
      </c>
      <c r="C21" s="69" t="s">
        <v>38</v>
      </c>
      <c r="D21" s="139">
        <v>2.5</v>
      </c>
      <c r="E21" s="71"/>
      <c r="F21" s="71">
        <f t="shared" si="0"/>
        <v>0</v>
      </c>
    </row>
    <row r="22" spans="1:7" s="16" customFormat="1" ht="25.5" x14ac:dyDescent="0.2">
      <c r="A22" s="49" t="s">
        <v>744</v>
      </c>
      <c r="B22" s="115" t="s">
        <v>739</v>
      </c>
      <c r="C22" s="69" t="s">
        <v>38</v>
      </c>
      <c r="D22" s="139">
        <v>2.5</v>
      </c>
      <c r="E22" s="71"/>
      <c r="F22" s="71">
        <f t="shared" si="0"/>
        <v>0</v>
      </c>
    </row>
    <row r="23" spans="1:7" s="16" customFormat="1" ht="25.5" x14ac:dyDescent="0.2">
      <c r="A23" s="49" t="s">
        <v>745</v>
      </c>
      <c r="B23" s="115" t="s">
        <v>740</v>
      </c>
      <c r="C23" s="69" t="s">
        <v>38</v>
      </c>
      <c r="D23" s="139">
        <v>18</v>
      </c>
      <c r="E23" s="71"/>
      <c r="F23" s="71">
        <f t="shared" si="0"/>
        <v>0</v>
      </c>
    </row>
    <row r="24" spans="1:7" s="16" customFormat="1" ht="25.5" x14ac:dyDescent="0.2">
      <c r="A24" s="49" t="s">
        <v>746</v>
      </c>
      <c r="B24" s="115" t="s">
        <v>741</v>
      </c>
      <c r="C24" s="69" t="s">
        <v>38</v>
      </c>
      <c r="D24" s="139">
        <v>2.5</v>
      </c>
      <c r="E24" s="71"/>
      <c r="F24" s="71">
        <f t="shared" si="0"/>
        <v>0</v>
      </c>
    </row>
    <row r="25" spans="1:7" s="16" customFormat="1" ht="25.5" x14ac:dyDescent="0.2">
      <c r="A25" s="49" t="s">
        <v>747</v>
      </c>
      <c r="B25" s="115" t="s">
        <v>742</v>
      </c>
      <c r="C25" s="69" t="s">
        <v>38</v>
      </c>
      <c r="D25" s="139">
        <v>2.5</v>
      </c>
      <c r="E25" s="71"/>
      <c r="F25" s="71">
        <f t="shared" si="0"/>
        <v>0</v>
      </c>
    </row>
    <row r="26" spans="1:7" s="16" customFormat="1" ht="12.75" x14ac:dyDescent="0.2">
      <c r="A26" s="49" t="s">
        <v>751</v>
      </c>
      <c r="B26" s="115" t="s">
        <v>748</v>
      </c>
      <c r="C26" s="69" t="s">
        <v>38</v>
      </c>
      <c r="D26" s="139">
        <v>110</v>
      </c>
      <c r="E26" s="71"/>
      <c r="F26" s="71">
        <f t="shared" si="0"/>
        <v>0</v>
      </c>
    </row>
    <row r="27" spans="1:7" s="16" customFormat="1" ht="25.5" x14ac:dyDescent="0.2">
      <c r="A27" s="49" t="s">
        <v>752</v>
      </c>
      <c r="B27" s="115" t="s">
        <v>749</v>
      </c>
      <c r="C27" s="69" t="s">
        <v>66</v>
      </c>
      <c r="D27" s="139">
        <v>228</v>
      </c>
      <c r="E27" s="71"/>
      <c r="F27" s="71">
        <f t="shared" si="0"/>
        <v>0</v>
      </c>
    </row>
    <row r="28" spans="1:7" ht="25.5" x14ac:dyDescent="0.3">
      <c r="A28" s="49" t="s">
        <v>753</v>
      </c>
      <c r="B28" s="115" t="s">
        <v>750</v>
      </c>
      <c r="C28" s="69" t="s">
        <v>38</v>
      </c>
      <c r="D28" s="139">
        <v>127</v>
      </c>
      <c r="E28" s="71"/>
      <c r="F28" s="71">
        <f t="shared" si="0"/>
        <v>0</v>
      </c>
      <c r="G28" s="16"/>
    </row>
    <row r="29" spans="1:7" x14ac:dyDescent="0.3">
      <c r="B29" s="115"/>
      <c r="C29" s="69"/>
      <c r="D29" s="139"/>
      <c r="E29" s="71"/>
      <c r="F29" s="71"/>
      <c r="G29" s="16"/>
    </row>
    <row r="30" spans="1:7" s="16" customFormat="1" ht="127.5" x14ac:dyDescent="0.2">
      <c r="A30" s="53" t="s">
        <v>112</v>
      </c>
      <c r="B30" s="55" t="s">
        <v>731</v>
      </c>
    </row>
    <row r="31" spans="1:7" s="16" customFormat="1" ht="43.5" customHeight="1" x14ac:dyDescent="0.2">
      <c r="A31" s="53"/>
      <c r="B31" s="55" t="s">
        <v>288</v>
      </c>
    </row>
    <row r="32" spans="1:7" s="16" customFormat="1" ht="42" customHeight="1" x14ac:dyDescent="0.2">
      <c r="A32" s="53"/>
      <c r="B32" s="115" t="s">
        <v>289</v>
      </c>
    </row>
    <row r="33" spans="1:7" s="16" customFormat="1" ht="33" x14ac:dyDescent="0.3">
      <c r="A33" s="49" t="s">
        <v>246</v>
      </c>
      <c r="B33" s="268" t="s">
        <v>732</v>
      </c>
      <c r="C33" s="69" t="s">
        <v>38</v>
      </c>
      <c r="D33" s="139">
        <v>58.6</v>
      </c>
      <c r="E33" s="71"/>
      <c r="F33" s="71">
        <f t="shared" ref="F33:F38" si="1">E33*D33</f>
        <v>0</v>
      </c>
      <c r="G33" s="114"/>
    </row>
    <row r="34" spans="1:7" s="16" customFormat="1" ht="33" x14ac:dyDescent="0.3">
      <c r="A34" s="49" t="s">
        <v>247</v>
      </c>
      <c r="B34" s="268" t="s">
        <v>733</v>
      </c>
      <c r="C34" s="69" t="s">
        <v>38</v>
      </c>
      <c r="D34" s="139">
        <v>6</v>
      </c>
      <c r="E34" s="71"/>
      <c r="F34" s="71">
        <f t="shared" si="1"/>
        <v>0</v>
      </c>
    </row>
    <row r="35" spans="1:7" s="16" customFormat="1" ht="33" x14ac:dyDescent="0.3">
      <c r="A35" s="49" t="s">
        <v>726</v>
      </c>
      <c r="B35" s="268" t="s">
        <v>733</v>
      </c>
      <c r="C35" s="69" t="s">
        <v>38</v>
      </c>
      <c r="D35" s="139">
        <v>6</v>
      </c>
      <c r="E35" s="71"/>
      <c r="F35" s="71">
        <f t="shared" si="1"/>
        <v>0</v>
      </c>
    </row>
    <row r="36" spans="1:7" s="16" customFormat="1" ht="33" x14ac:dyDescent="0.3">
      <c r="A36" s="49" t="s">
        <v>726</v>
      </c>
      <c r="B36" s="268" t="s">
        <v>734</v>
      </c>
      <c r="C36" s="69" t="s">
        <v>38</v>
      </c>
      <c r="D36" s="139">
        <v>38.6</v>
      </c>
      <c r="E36" s="71"/>
      <c r="F36" s="71">
        <f t="shared" si="1"/>
        <v>0</v>
      </c>
    </row>
    <row r="37" spans="1:7" s="16" customFormat="1" ht="33" x14ac:dyDescent="0.3">
      <c r="A37" s="49" t="s">
        <v>726</v>
      </c>
      <c r="B37" s="268" t="s">
        <v>735</v>
      </c>
      <c r="C37" s="69" t="s">
        <v>38</v>
      </c>
      <c r="D37" s="139">
        <v>6</v>
      </c>
      <c r="E37" s="71"/>
      <c r="F37" s="71">
        <f t="shared" si="1"/>
        <v>0</v>
      </c>
    </row>
    <row r="38" spans="1:7" s="16" customFormat="1" ht="33" x14ac:dyDescent="0.3">
      <c r="A38" s="49" t="s">
        <v>726</v>
      </c>
      <c r="B38" s="268" t="s">
        <v>736</v>
      </c>
      <c r="C38" s="69" t="s">
        <v>38</v>
      </c>
      <c r="D38" s="139">
        <v>6</v>
      </c>
      <c r="E38" s="71"/>
      <c r="F38" s="71">
        <f t="shared" si="1"/>
        <v>0</v>
      </c>
    </row>
    <row r="39" spans="1:7" s="16" customFormat="1" x14ac:dyDescent="0.3">
      <c r="A39" s="53"/>
      <c r="B39" s="158"/>
      <c r="C39" s="69"/>
      <c r="D39" s="70"/>
      <c r="E39" s="71"/>
      <c r="F39" s="71"/>
    </row>
    <row r="40" spans="1:7" s="16" customFormat="1" ht="157.5" customHeight="1" x14ac:dyDescent="0.2">
      <c r="A40" s="53" t="s">
        <v>221</v>
      </c>
      <c r="B40" s="55" t="s">
        <v>294</v>
      </c>
    </row>
    <row r="41" spans="1:7" s="16" customFormat="1" ht="44.25" customHeight="1" x14ac:dyDescent="0.2">
      <c r="A41" s="53"/>
      <c r="B41" s="55" t="s">
        <v>288</v>
      </c>
      <c r="C41" s="69"/>
      <c r="D41" s="70"/>
      <c r="E41" s="71"/>
      <c r="F41" s="71"/>
      <c r="G41" s="114"/>
    </row>
    <row r="42" spans="1:7" s="16" customFormat="1" ht="41.25" customHeight="1" x14ac:dyDescent="0.2">
      <c r="A42" s="53"/>
      <c r="B42" s="115" t="s">
        <v>289</v>
      </c>
      <c r="C42" s="69"/>
      <c r="D42" s="70"/>
      <c r="E42" s="71"/>
      <c r="F42" s="71"/>
    </row>
    <row r="43" spans="1:7" s="16" customFormat="1" ht="25.5" x14ac:dyDescent="0.2">
      <c r="A43" s="53"/>
      <c r="B43" s="115" t="s">
        <v>758</v>
      </c>
      <c r="C43" s="69"/>
      <c r="D43" s="70"/>
      <c r="E43" s="71"/>
      <c r="F43" s="71"/>
    </row>
    <row r="44" spans="1:7" s="16" customFormat="1" ht="12.75" x14ac:dyDescent="0.2">
      <c r="A44" s="49" t="s">
        <v>246</v>
      </c>
      <c r="B44" s="115" t="s">
        <v>755</v>
      </c>
      <c r="C44" s="69" t="s">
        <v>38</v>
      </c>
      <c r="D44" s="70">
        <v>246</v>
      </c>
      <c r="E44" s="71"/>
      <c r="F44" s="71">
        <f>E44*D44</f>
        <v>0</v>
      </c>
      <c r="G44" s="114"/>
    </row>
    <row r="45" spans="1:7" s="16" customFormat="1" ht="12.75" x14ac:dyDescent="0.2">
      <c r="A45" s="49" t="s">
        <v>247</v>
      </c>
      <c r="B45" s="115" t="s">
        <v>754</v>
      </c>
      <c r="C45" s="69" t="s">
        <v>38</v>
      </c>
      <c r="D45" s="70">
        <v>15.5</v>
      </c>
      <c r="E45" s="71"/>
      <c r="F45" s="71">
        <f>E45*D45</f>
        <v>0</v>
      </c>
      <c r="G45" s="114"/>
    </row>
    <row r="46" spans="1:7" s="16" customFormat="1" ht="12.75" x14ac:dyDescent="0.2">
      <c r="A46" s="49" t="s">
        <v>726</v>
      </c>
      <c r="B46" s="115" t="s">
        <v>756</v>
      </c>
      <c r="C46" s="69" t="s">
        <v>38</v>
      </c>
      <c r="D46" s="70">
        <v>16</v>
      </c>
      <c r="E46" s="71"/>
      <c r="F46" s="71">
        <f>E46*D46</f>
        <v>0</v>
      </c>
      <c r="G46" s="114"/>
    </row>
    <row r="47" spans="1:7" s="16" customFormat="1" ht="12.75" x14ac:dyDescent="0.2">
      <c r="A47" s="49" t="s">
        <v>727</v>
      </c>
      <c r="B47" s="115" t="s">
        <v>757</v>
      </c>
      <c r="C47" s="69" t="s">
        <v>38</v>
      </c>
      <c r="D47" s="70">
        <v>14</v>
      </c>
      <c r="E47" s="71"/>
      <c r="F47" s="71">
        <f>E47*D47</f>
        <v>0</v>
      </c>
      <c r="G47" s="114"/>
    </row>
    <row r="48" spans="1:7" s="16" customFormat="1" ht="12.75" x14ac:dyDescent="0.2">
      <c r="A48" s="49" t="s">
        <v>743</v>
      </c>
      <c r="B48" s="115" t="s">
        <v>838</v>
      </c>
      <c r="C48" s="69" t="s">
        <v>66</v>
      </c>
      <c r="D48" s="70">
        <v>16</v>
      </c>
      <c r="E48" s="71"/>
      <c r="F48" s="71">
        <f>E48*D48</f>
        <v>0</v>
      </c>
      <c r="G48" s="114"/>
    </row>
    <row r="49" spans="1:7" s="16" customFormat="1" ht="12.75" x14ac:dyDescent="0.2">
      <c r="A49" s="53"/>
      <c r="B49" s="115"/>
      <c r="C49" s="69"/>
      <c r="D49" s="70"/>
      <c r="E49" s="71"/>
      <c r="F49" s="71"/>
    </row>
    <row r="50" spans="1:7" s="16" customFormat="1" ht="15.75" customHeight="1" x14ac:dyDescent="0.2">
      <c r="A50" s="53" t="s">
        <v>295</v>
      </c>
      <c r="B50" s="55" t="s">
        <v>292</v>
      </c>
      <c r="C50" s="69" t="s">
        <v>31</v>
      </c>
      <c r="D50" s="70">
        <v>1278.02</v>
      </c>
      <c r="E50" s="71"/>
      <c r="F50" s="71">
        <f>E50*D50</f>
        <v>0</v>
      </c>
      <c r="G50" s="114"/>
    </row>
    <row r="51" spans="1:7" s="16" customFormat="1" ht="25.5" x14ac:dyDescent="0.2">
      <c r="A51" s="53"/>
      <c r="B51" s="55" t="s">
        <v>293</v>
      </c>
      <c r="C51" s="69"/>
      <c r="D51" s="70"/>
      <c r="E51" s="71"/>
      <c r="F51" s="71"/>
      <c r="G51" s="114"/>
    </row>
    <row r="52" spans="1:7" s="16" customFormat="1" ht="39.75" customHeight="1" x14ac:dyDescent="0.2">
      <c r="A52" s="53"/>
      <c r="B52" s="55" t="s">
        <v>288</v>
      </c>
      <c r="C52" s="69"/>
      <c r="D52" s="70"/>
      <c r="E52" s="71"/>
      <c r="F52" s="71"/>
      <c r="G52" s="114"/>
    </row>
    <row r="53" spans="1:7" s="16" customFormat="1" ht="38.25" x14ac:dyDescent="0.2">
      <c r="A53" s="53"/>
      <c r="B53" s="115" t="s">
        <v>289</v>
      </c>
      <c r="C53" s="69"/>
      <c r="D53" s="70"/>
      <c r="E53" s="71"/>
      <c r="F53" s="71"/>
      <c r="G53" s="114"/>
    </row>
    <row r="55" spans="1:7" ht="30.75" customHeight="1" x14ac:dyDescent="0.3">
      <c r="A55" s="53" t="s">
        <v>467</v>
      </c>
      <c r="B55" s="55" t="s">
        <v>364</v>
      </c>
      <c r="C55" s="69" t="s">
        <v>38</v>
      </c>
      <c r="D55" s="70">
        <v>88.6</v>
      </c>
      <c r="E55" s="71"/>
      <c r="F55" s="71">
        <f>E55*D55</f>
        <v>0</v>
      </c>
    </row>
    <row r="56" spans="1:7" ht="79.5" customHeight="1" x14ac:dyDescent="0.3">
      <c r="B56" s="55" t="s">
        <v>290</v>
      </c>
    </row>
    <row r="57" spans="1:7" ht="29.25" customHeight="1" x14ac:dyDescent="0.3">
      <c r="B57" s="55" t="s">
        <v>291</v>
      </c>
    </row>
    <row r="58" spans="1:7" ht="28.5" customHeight="1" thickBot="1" x14ac:dyDescent="0.35"/>
    <row r="59" spans="1:7" s="4" customFormat="1" ht="17.25" thickBot="1" x14ac:dyDescent="0.35">
      <c r="A59" s="48"/>
      <c r="B59" s="65" t="s">
        <v>80</v>
      </c>
      <c r="C59" s="73"/>
      <c r="D59" s="74"/>
      <c r="E59" s="75"/>
      <c r="F59" s="75">
        <f>SUM(F13:F58)</f>
        <v>0</v>
      </c>
    </row>
    <row r="60" spans="1:7" ht="17.25" thickTop="1" x14ac:dyDescent="0.3"/>
    <row r="61" spans="1:7" ht="15.75" customHeight="1" x14ac:dyDescent="0.3"/>
  </sheetData>
  <sheetProtection selectLockedCells="1" selectUnlockedCells="1"/>
  <mergeCells count="6">
    <mergeCell ref="A9:F9"/>
    <mergeCell ref="A4:F4"/>
    <mergeCell ref="A5:F5"/>
    <mergeCell ref="A6:F6"/>
    <mergeCell ref="A7:F7"/>
    <mergeCell ref="A8:F8"/>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B/5.0 KERAMIČARSKA DELA</oddHeader>
    <oddFooter>&amp;R&amp;"Arial Narrow,Običajno"&amp;P</oddFooter>
  </headerFooter>
  <rowBreaks count="1" manualBreakCount="1">
    <brk id="42" max="5" man="1"/>
  </rowBreaks>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2"/>
  <sheetViews>
    <sheetView view="pageBreakPreview" topLeftCell="A7" zoomScaleSheetLayoutView="100" workbookViewId="0">
      <selection activeCell="E20" sqref="E14:E20"/>
    </sheetView>
  </sheetViews>
  <sheetFormatPr defaultRowHeight="16.5" x14ac:dyDescent="0.3"/>
  <cols>
    <col min="1" max="1" width="7.140625" style="8" customWidth="1"/>
    <col min="2" max="2" width="39.42578125" style="2" customWidth="1"/>
    <col min="3" max="3" width="8.28515625" style="8" customWidth="1"/>
    <col min="4" max="4" width="10" style="8" customWidth="1"/>
    <col min="5" max="5" width="12.7109375" style="8" customWidth="1"/>
    <col min="6" max="6" width="12.140625" style="8" customWidth="1"/>
    <col min="7" max="11" width="9.140625" style="2"/>
    <col min="12" max="12" width="7.140625" style="2" customWidth="1"/>
    <col min="13" max="16384" width="9.140625" style="2"/>
  </cols>
  <sheetData>
    <row r="1" spans="1:7" x14ac:dyDescent="0.3">
      <c r="A1" s="3" t="s">
        <v>73</v>
      </c>
      <c r="B1" s="4" t="s">
        <v>81</v>
      </c>
    </row>
    <row r="2" spans="1:7" x14ac:dyDescent="0.3">
      <c r="A2" s="3"/>
      <c r="B2" s="4"/>
    </row>
    <row r="3" spans="1:7" x14ac:dyDescent="0.3">
      <c r="A3" s="3"/>
      <c r="B3" s="4"/>
    </row>
    <row r="4" spans="1:7" s="101" customFormat="1" ht="15" x14ac:dyDescent="0.25">
      <c r="A4" s="77" t="s">
        <v>176</v>
      </c>
      <c r="B4" s="78"/>
      <c r="C4" s="79"/>
      <c r="D4" s="80"/>
      <c r="E4" s="79"/>
      <c r="F4" s="81"/>
    </row>
    <row r="5" spans="1:7" s="76" customFormat="1" ht="13.5" customHeight="1" x14ac:dyDescent="0.25">
      <c r="A5" s="365" t="s">
        <v>177</v>
      </c>
      <c r="B5" s="314"/>
      <c r="C5" s="314"/>
      <c r="D5" s="314"/>
      <c r="E5" s="314"/>
      <c r="F5" s="315"/>
    </row>
    <row r="6" spans="1:7" s="88" customFormat="1" ht="41.25" customHeight="1" x14ac:dyDescent="0.25">
      <c r="A6" s="304" t="s">
        <v>178</v>
      </c>
      <c r="B6" s="355"/>
      <c r="C6" s="355"/>
      <c r="D6" s="355"/>
      <c r="E6" s="355"/>
      <c r="F6" s="356"/>
    </row>
    <row r="7" spans="1:7" s="88" customFormat="1" ht="15.75" customHeight="1" x14ac:dyDescent="0.25">
      <c r="A7" s="368" t="s">
        <v>179</v>
      </c>
      <c r="B7" s="330"/>
      <c r="C7" s="330"/>
      <c r="D7" s="330"/>
      <c r="E7" s="330"/>
      <c r="F7" s="331"/>
    </row>
    <row r="8" spans="1:7" s="88" customFormat="1" ht="29.25" customHeight="1" x14ac:dyDescent="0.25">
      <c r="A8" s="368" t="s">
        <v>180</v>
      </c>
      <c r="B8" s="330"/>
      <c r="C8" s="330"/>
      <c r="D8" s="330"/>
      <c r="E8" s="330"/>
      <c r="F8" s="331"/>
    </row>
    <row r="9" spans="1:7" s="88" customFormat="1" ht="27.75" customHeight="1" x14ac:dyDescent="0.25">
      <c r="A9" s="369" t="s">
        <v>181</v>
      </c>
      <c r="B9" s="326"/>
      <c r="C9" s="326"/>
      <c r="D9" s="326"/>
      <c r="E9" s="326"/>
      <c r="F9" s="327"/>
    </row>
    <row r="10" spans="1:7" x14ac:dyDescent="0.3">
      <c r="A10" s="3"/>
      <c r="B10" s="4"/>
    </row>
    <row r="12" spans="1:7" s="4" customFormat="1" ht="17.25" thickBot="1" x14ac:dyDescent="0.35">
      <c r="A12" s="5"/>
      <c r="B12" s="62" t="s">
        <v>25</v>
      </c>
      <c r="C12" s="72" t="s">
        <v>26</v>
      </c>
      <c r="D12" s="72" t="s">
        <v>27</v>
      </c>
      <c r="E12" s="72" t="s">
        <v>28</v>
      </c>
      <c r="F12" s="72" t="s">
        <v>29</v>
      </c>
    </row>
    <row r="13" spans="1:7" ht="17.25" thickTop="1" x14ac:dyDescent="0.3"/>
    <row r="14" spans="1:7" s="16" customFormat="1" ht="69.75" customHeight="1" x14ac:dyDescent="0.2">
      <c r="A14" s="53" t="s">
        <v>74</v>
      </c>
      <c r="B14" s="55" t="s">
        <v>296</v>
      </c>
      <c r="C14" s="69" t="s">
        <v>38</v>
      </c>
      <c r="D14" s="70">
        <v>176.11</v>
      </c>
      <c r="E14" s="71"/>
      <c r="F14" s="71">
        <f>E14*D14</f>
        <v>0</v>
      </c>
      <c r="G14" s="114"/>
    </row>
    <row r="16" spans="1:7" s="16" customFormat="1" ht="70.5" customHeight="1" x14ac:dyDescent="0.2">
      <c r="A16" s="53" t="s">
        <v>162</v>
      </c>
      <c r="B16" s="55" t="s">
        <v>471</v>
      </c>
      <c r="C16" s="69" t="s">
        <v>38</v>
      </c>
      <c r="D16" s="70">
        <v>659.48</v>
      </c>
      <c r="E16" s="71"/>
      <c r="F16" s="71">
        <f>E16*D16</f>
        <v>0</v>
      </c>
      <c r="G16" s="114"/>
    </row>
    <row r="17" spans="1:7" s="16" customFormat="1" x14ac:dyDescent="0.2">
      <c r="A17" s="8"/>
      <c r="B17" s="55"/>
      <c r="C17" s="69"/>
      <c r="D17" s="70"/>
      <c r="E17" s="71"/>
      <c r="F17" s="71"/>
      <c r="G17" s="114"/>
    </row>
    <row r="18" spans="1:7" s="16" customFormat="1" ht="51" x14ac:dyDescent="0.2">
      <c r="A18" s="53" t="s">
        <v>365</v>
      </c>
      <c r="B18" s="55" t="s">
        <v>468</v>
      </c>
      <c r="C18" s="69" t="s">
        <v>38</v>
      </c>
      <c r="D18" s="70">
        <v>4814.16</v>
      </c>
      <c r="E18" s="71"/>
      <c r="F18" s="71">
        <f>E18*D18</f>
        <v>0</v>
      </c>
      <c r="G18" s="114"/>
    </row>
    <row r="19" spans="1:7" s="16" customFormat="1" x14ac:dyDescent="0.2">
      <c r="A19" s="8"/>
      <c r="B19" s="55"/>
      <c r="C19" s="69"/>
      <c r="D19" s="70"/>
      <c r="E19" s="71"/>
      <c r="F19" s="71"/>
      <c r="G19" s="114"/>
    </row>
    <row r="20" spans="1:7" s="16" customFormat="1" ht="51" x14ac:dyDescent="0.2">
      <c r="A20" s="53" t="s">
        <v>763</v>
      </c>
      <c r="B20" s="55" t="s">
        <v>764</v>
      </c>
      <c r="C20" s="69" t="s">
        <v>38</v>
      </c>
      <c r="D20" s="70">
        <v>2150.7800000000002</v>
      </c>
      <c r="E20" s="71"/>
      <c r="F20" s="71">
        <f>E20*D20</f>
        <v>0</v>
      </c>
      <c r="G20" s="114"/>
    </row>
    <row r="21" spans="1:7" s="16" customFormat="1" ht="23.25" customHeight="1" thickBot="1" x14ac:dyDescent="0.25">
      <c r="A21" s="54"/>
      <c r="C21" s="54"/>
      <c r="D21" s="54"/>
      <c r="E21" s="54"/>
      <c r="F21" s="54"/>
    </row>
    <row r="22" spans="1:7" s="4" customFormat="1" ht="17.25" thickBot="1" x14ac:dyDescent="0.35">
      <c r="A22" s="48"/>
      <c r="B22" s="65" t="s">
        <v>82</v>
      </c>
      <c r="C22" s="73"/>
      <c r="D22" s="74"/>
      <c r="E22" s="75"/>
      <c r="F22" s="75">
        <f>SUM(F13:F21)</f>
        <v>0</v>
      </c>
    </row>
  </sheetData>
  <sheetProtection selectLockedCells="1" selectUnlockedCells="1"/>
  <mergeCells count="5">
    <mergeCell ref="A5:F5"/>
    <mergeCell ref="A6:F6"/>
    <mergeCell ref="A7:F7"/>
    <mergeCell ref="A8:F8"/>
    <mergeCell ref="A9:F9"/>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B/6.0 SLIKOPLESKARSKA DELA</oddHeader>
    <oddFooter>&amp;R&amp;"Arial Narrow,Običajno"&amp;P</oddFooter>
  </headerFooter>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66"/>
  <sheetViews>
    <sheetView view="pageBreakPreview" topLeftCell="A55" zoomScaleSheetLayoutView="100" workbookViewId="0">
      <selection activeCell="E6" sqref="E6:E64"/>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7" x14ac:dyDescent="0.3">
      <c r="A1" s="3" t="s">
        <v>75</v>
      </c>
      <c r="B1" s="4" t="s">
        <v>83</v>
      </c>
    </row>
    <row r="2" spans="1:7" x14ac:dyDescent="0.3">
      <c r="A2" s="3"/>
      <c r="B2" s="4"/>
    </row>
    <row r="3" spans="1:7" x14ac:dyDescent="0.3">
      <c r="A3" s="11"/>
    </row>
    <row r="4" spans="1:7" s="4" customFormat="1" ht="17.25" thickBot="1" x14ac:dyDescent="0.35">
      <c r="A4" s="12"/>
      <c r="B4" s="62" t="s">
        <v>25</v>
      </c>
      <c r="C4" s="72" t="s">
        <v>26</v>
      </c>
      <c r="D4" s="72" t="s">
        <v>27</v>
      </c>
      <c r="E4" s="72" t="s">
        <v>28</v>
      </c>
      <c r="F4" s="72" t="s">
        <v>29</v>
      </c>
    </row>
    <row r="5" spans="1:7" ht="17.25" thickTop="1" x14ac:dyDescent="0.3">
      <c r="A5" s="11"/>
    </row>
    <row r="6" spans="1:7" s="16" customFormat="1" ht="12.75" x14ac:dyDescent="0.2">
      <c r="A6" s="53" t="s">
        <v>77</v>
      </c>
      <c r="B6" s="55" t="s">
        <v>472</v>
      </c>
      <c r="C6" s="69" t="s">
        <v>38</v>
      </c>
      <c r="D6" s="70">
        <v>1076</v>
      </c>
      <c r="E6" s="71"/>
      <c r="F6" s="71">
        <f>E6*D6</f>
        <v>0</v>
      </c>
      <c r="G6" s="114"/>
    </row>
    <row r="7" spans="1:7" ht="204" x14ac:dyDescent="0.3">
      <c r="A7" s="11"/>
      <c r="B7" s="55" t="s">
        <v>473</v>
      </c>
    </row>
    <row r="8" spans="1:7" x14ac:dyDescent="0.3">
      <c r="A8" s="11"/>
      <c r="B8" s="55"/>
    </row>
    <row r="9" spans="1:7" s="16" customFormat="1" ht="12.75" x14ac:dyDescent="0.2">
      <c r="A9" s="53" t="s">
        <v>170</v>
      </c>
      <c r="B9" s="55" t="s">
        <v>474</v>
      </c>
      <c r="C9" s="69" t="s">
        <v>38</v>
      </c>
      <c r="D9" s="70">
        <v>70</v>
      </c>
      <c r="E9" s="71"/>
      <c r="F9" s="71">
        <f>E9*D9</f>
        <v>0</v>
      </c>
      <c r="G9" s="114"/>
    </row>
    <row r="10" spans="1:7" ht="191.25" x14ac:dyDescent="0.3">
      <c r="A10" s="11"/>
      <c r="B10" s="55" t="s">
        <v>476</v>
      </c>
    </row>
    <row r="11" spans="1:7" x14ac:dyDescent="0.3">
      <c r="A11" s="11"/>
      <c r="B11" s="55"/>
    </row>
    <row r="12" spans="1:7" s="16" customFormat="1" ht="12.75" x14ac:dyDescent="0.2">
      <c r="A12" s="53" t="s">
        <v>171</v>
      </c>
      <c r="B12" s="55" t="s">
        <v>474</v>
      </c>
      <c r="C12" s="69" t="s">
        <v>38</v>
      </c>
      <c r="D12" s="70">
        <v>75</v>
      </c>
      <c r="E12" s="71"/>
      <c r="F12" s="71">
        <f>E12*D12</f>
        <v>0</v>
      </c>
      <c r="G12" s="114"/>
    </row>
    <row r="13" spans="1:7" ht="191.25" x14ac:dyDescent="0.3">
      <c r="A13" s="11"/>
      <c r="B13" s="55" t="s">
        <v>477</v>
      </c>
    </row>
    <row r="14" spans="1:7" x14ac:dyDescent="0.3">
      <c r="A14" s="11"/>
      <c r="B14" s="55"/>
    </row>
    <row r="15" spans="1:7" s="16" customFormat="1" ht="12.75" x14ac:dyDescent="0.2">
      <c r="A15" s="53" t="s">
        <v>195</v>
      </c>
      <c r="B15" s="55" t="s">
        <v>478</v>
      </c>
      <c r="C15" s="69" t="s">
        <v>38</v>
      </c>
      <c r="D15" s="70">
        <v>1175</v>
      </c>
      <c r="E15" s="71"/>
      <c r="F15" s="71">
        <f>E15*D15</f>
        <v>0</v>
      </c>
      <c r="G15" s="114"/>
    </row>
    <row r="16" spans="1:7" ht="153" x14ac:dyDescent="0.3">
      <c r="A16" s="11"/>
      <c r="B16" s="55" t="s">
        <v>479</v>
      </c>
    </row>
    <row r="17" spans="1:7" x14ac:dyDescent="0.3">
      <c r="A17" s="11"/>
      <c r="B17" s="55"/>
    </row>
    <row r="18" spans="1:7" s="16" customFormat="1" ht="12.75" x14ac:dyDescent="0.2">
      <c r="A18" s="53" t="s">
        <v>297</v>
      </c>
      <c r="B18" s="55" t="s">
        <v>472</v>
      </c>
      <c r="C18" s="69" t="s">
        <v>38</v>
      </c>
      <c r="D18" s="70">
        <v>75.5</v>
      </c>
      <c r="E18" s="71"/>
      <c r="F18" s="71">
        <f>E18*D18</f>
        <v>0</v>
      </c>
      <c r="G18" s="114"/>
    </row>
    <row r="19" spans="1:7" ht="204" x14ac:dyDescent="0.3">
      <c r="A19" s="11"/>
      <c r="B19" s="55" t="s">
        <v>473</v>
      </c>
    </row>
    <row r="20" spans="1:7" x14ac:dyDescent="0.3">
      <c r="A20" s="11"/>
      <c r="B20" s="55"/>
    </row>
    <row r="21" spans="1:7" s="16" customFormat="1" ht="25.5" x14ac:dyDescent="0.2">
      <c r="A21" s="53" t="s">
        <v>298</v>
      </c>
      <c r="B21" s="55" t="s">
        <v>480</v>
      </c>
      <c r="G21" s="114"/>
    </row>
    <row r="22" spans="1:7" ht="280.5" x14ac:dyDescent="0.3">
      <c r="A22" s="11"/>
      <c r="B22" s="55" t="s">
        <v>481</v>
      </c>
    </row>
    <row r="23" spans="1:7" x14ac:dyDescent="0.3">
      <c r="A23" s="232" t="s">
        <v>246</v>
      </c>
      <c r="B23" s="55" t="s">
        <v>482</v>
      </c>
      <c r="C23" s="69" t="s">
        <v>38</v>
      </c>
      <c r="D23" s="70">
        <v>490</v>
      </c>
      <c r="E23" s="71"/>
      <c r="F23" s="71">
        <f>E23*D23</f>
        <v>0</v>
      </c>
    </row>
    <row r="24" spans="1:7" x14ac:dyDescent="0.3">
      <c r="A24" s="232" t="s">
        <v>247</v>
      </c>
      <c r="B24" s="55" t="s">
        <v>483</v>
      </c>
      <c r="C24" s="69" t="s">
        <v>38</v>
      </c>
      <c r="D24" s="70">
        <v>186</v>
      </c>
      <c r="E24" s="71"/>
      <c r="F24" s="71">
        <f>E24*D24</f>
        <v>0</v>
      </c>
    </row>
    <row r="25" spans="1:7" x14ac:dyDescent="0.3">
      <c r="A25" s="11"/>
      <c r="B25" s="55"/>
    </row>
    <row r="26" spans="1:7" s="16" customFormat="1" ht="12.75" x14ac:dyDescent="0.2">
      <c r="A26" s="53" t="s">
        <v>299</v>
      </c>
      <c r="B26" s="55" t="s">
        <v>474</v>
      </c>
      <c r="C26" s="69" t="s">
        <v>38</v>
      </c>
      <c r="D26" s="70">
        <v>94</v>
      </c>
      <c r="E26" s="71"/>
      <c r="F26" s="71">
        <f>E26*D26</f>
        <v>0</v>
      </c>
      <c r="G26" s="114"/>
    </row>
    <row r="27" spans="1:7" ht="178.5" x14ac:dyDescent="0.3">
      <c r="A27" s="11"/>
      <c r="B27" s="55" t="s">
        <v>475</v>
      </c>
    </row>
    <row r="28" spans="1:7" s="16" customFormat="1" ht="20.25" customHeight="1" x14ac:dyDescent="0.2">
      <c r="A28" s="11"/>
      <c r="B28" s="55"/>
      <c r="C28" s="50"/>
      <c r="D28" s="51"/>
      <c r="E28" s="52"/>
      <c r="F28" s="52"/>
    </row>
    <row r="29" spans="1:7" s="16" customFormat="1" ht="51" x14ac:dyDescent="0.2">
      <c r="A29" s="53" t="s">
        <v>300</v>
      </c>
      <c r="B29" s="55" t="s">
        <v>484</v>
      </c>
      <c r="C29" s="69" t="s">
        <v>38</v>
      </c>
      <c r="D29" s="70">
        <v>121.3</v>
      </c>
      <c r="E29" s="71"/>
      <c r="F29" s="71">
        <f>E29*D29</f>
        <v>0</v>
      </c>
    </row>
    <row r="30" spans="1:7" s="16" customFormat="1" ht="20.25" customHeight="1" x14ac:dyDescent="0.2">
      <c r="A30" s="11"/>
      <c r="B30" s="55"/>
      <c r="C30" s="50"/>
      <c r="D30" s="51"/>
      <c r="E30" s="52"/>
      <c r="F30" s="52"/>
    </row>
    <row r="31" spans="1:7" s="16" customFormat="1" ht="51" x14ac:dyDescent="0.2">
      <c r="A31" s="53" t="s">
        <v>301</v>
      </c>
      <c r="B31" s="55" t="s">
        <v>371</v>
      </c>
      <c r="C31" s="69" t="s">
        <v>38</v>
      </c>
      <c r="D31" s="70">
        <v>226.83</v>
      </c>
      <c r="E31" s="71"/>
      <c r="F31" s="71">
        <f>E31*D31</f>
        <v>0</v>
      </c>
    </row>
    <row r="32" spans="1:7" s="16" customFormat="1" ht="20.25" customHeight="1" x14ac:dyDescent="0.2">
      <c r="A32" s="11"/>
      <c r="B32" s="55"/>
      <c r="C32" s="50"/>
      <c r="D32" s="51"/>
      <c r="E32" s="52"/>
      <c r="F32" s="52"/>
    </row>
    <row r="33" spans="1:7" s="16" customFormat="1" ht="38.25" x14ac:dyDescent="0.2">
      <c r="A33" s="53" t="s">
        <v>302</v>
      </c>
      <c r="B33" s="55" t="s">
        <v>372</v>
      </c>
      <c r="C33" s="69" t="s">
        <v>38</v>
      </c>
      <c r="D33" s="70">
        <v>665.2</v>
      </c>
      <c r="E33" s="71"/>
      <c r="F33" s="71">
        <f>E33*D33</f>
        <v>0</v>
      </c>
    </row>
    <row r="34" spans="1:7" s="16" customFormat="1" ht="20.25" customHeight="1" x14ac:dyDescent="0.2">
      <c r="A34" s="11"/>
      <c r="B34" s="55"/>
      <c r="C34" s="50"/>
      <c r="D34" s="51"/>
      <c r="E34" s="52"/>
      <c r="F34" s="52"/>
    </row>
    <row r="35" spans="1:7" s="16" customFormat="1" ht="51" x14ac:dyDescent="0.2">
      <c r="A35" s="53" t="s">
        <v>307</v>
      </c>
      <c r="B35" s="55" t="s">
        <v>373</v>
      </c>
      <c r="C35" s="69" t="s">
        <v>38</v>
      </c>
      <c r="D35" s="70">
        <v>1458.25</v>
      </c>
      <c r="E35" s="71"/>
      <c r="F35" s="71">
        <f>E35*D35</f>
        <v>0</v>
      </c>
    </row>
    <row r="36" spans="1:7" s="16" customFormat="1" ht="20.25" customHeight="1" x14ac:dyDescent="0.2">
      <c r="A36" s="11"/>
      <c r="B36" s="55"/>
      <c r="C36" s="50"/>
      <c r="D36" s="51"/>
      <c r="E36" s="52"/>
      <c r="F36" s="52"/>
    </row>
    <row r="37" spans="1:7" s="16" customFormat="1" ht="51" x14ac:dyDescent="0.2">
      <c r="A37" s="53" t="s">
        <v>498</v>
      </c>
      <c r="B37" s="55" t="s">
        <v>374</v>
      </c>
      <c r="C37" s="69" t="s">
        <v>38</v>
      </c>
      <c r="D37" s="70">
        <v>92.91</v>
      </c>
      <c r="E37" s="71"/>
      <c r="F37" s="71">
        <f>E37*D37</f>
        <v>0</v>
      </c>
    </row>
    <row r="38" spans="1:7" s="16" customFormat="1" ht="20.25" customHeight="1" x14ac:dyDescent="0.2">
      <c r="A38" s="11"/>
      <c r="B38" s="55"/>
      <c r="C38" s="50"/>
      <c r="D38" s="51"/>
      <c r="E38" s="52"/>
      <c r="F38" s="52"/>
    </row>
    <row r="39" spans="1:7" s="16" customFormat="1" ht="51" x14ac:dyDescent="0.2">
      <c r="A39" s="53" t="s">
        <v>499</v>
      </c>
      <c r="B39" s="55" t="s">
        <v>765</v>
      </c>
      <c r="C39" s="69" t="s">
        <v>38</v>
      </c>
      <c r="D39" s="70">
        <f>60+60+53.9+56+56+12.3+21.7+54.8+22+74.5+18+26+117</f>
        <v>632.20000000000005</v>
      </c>
      <c r="E39" s="71"/>
      <c r="F39" s="71">
        <f>E39*D39</f>
        <v>0</v>
      </c>
    </row>
    <row r="40" spans="1:7" s="16" customFormat="1" ht="20.25" customHeight="1" x14ac:dyDescent="0.2">
      <c r="A40" s="11"/>
      <c r="B40" s="55"/>
      <c r="C40" s="50"/>
      <c r="D40" s="51"/>
      <c r="E40" s="52"/>
      <c r="F40" s="52"/>
    </row>
    <row r="41" spans="1:7" s="16" customFormat="1" ht="89.25" x14ac:dyDescent="0.2">
      <c r="A41" s="53" t="s">
        <v>500</v>
      </c>
      <c r="B41" s="55" t="s">
        <v>375</v>
      </c>
      <c r="C41" s="69" t="s">
        <v>38</v>
      </c>
      <c r="D41" s="70">
        <v>258.89999999999998</v>
      </c>
      <c r="E41" s="71"/>
      <c r="F41" s="71">
        <f>E41*D41</f>
        <v>0</v>
      </c>
    </row>
    <row r="42" spans="1:7" s="16" customFormat="1" ht="20.25" customHeight="1" x14ac:dyDescent="0.2">
      <c r="A42" s="11"/>
      <c r="B42" s="55"/>
      <c r="C42" s="50"/>
      <c r="D42" s="51"/>
      <c r="E42" s="52"/>
      <c r="F42" s="52"/>
    </row>
    <row r="43" spans="1:7" s="16" customFormat="1" ht="89.25" x14ac:dyDescent="0.2">
      <c r="A43" s="53" t="s">
        <v>501</v>
      </c>
      <c r="B43" s="55" t="s">
        <v>768</v>
      </c>
      <c r="C43" s="69" t="s">
        <v>38</v>
      </c>
      <c r="D43" s="70">
        <v>163.19999999999999</v>
      </c>
      <c r="E43" s="71"/>
      <c r="F43" s="71">
        <f>E43*D43</f>
        <v>0</v>
      </c>
    </row>
    <row r="44" spans="1:7" s="16" customFormat="1" ht="20.25" customHeight="1" x14ac:dyDescent="0.2">
      <c r="A44" s="11"/>
      <c r="B44" s="55"/>
      <c r="C44" s="50"/>
      <c r="D44" s="51"/>
      <c r="E44" s="52"/>
      <c r="F44" s="52"/>
    </row>
    <row r="45" spans="1:7" s="16" customFormat="1" ht="89.25" x14ac:dyDescent="0.2">
      <c r="A45" s="53" t="s">
        <v>502</v>
      </c>
      <c r="B45" s="55" t="s">
        <v>767</v>
      </c>
      <c r="C45" s="69" t="s">
        <v>38</v>
      </c>
      <c r="D45" s="70">
        <v>36.94</v>
      </c>
      <c r="E45" s="71"/>
      <c r="F45" s="71">
        <f>E45*D45</f>
        <v>0</v>
      </c>
    </row>
    <row r="46" spans="1:7" s="16" customFormat="1" ht="20.25" customHeight="1" x14ac:dyDescent="0.2">
      <c r="A46" s="11"/>
      <c r="B46" s="55"/>
      <c r="C46" s="50"/>
      <c r="D46" s="51"/>
      <c r="E46" s="52"/>
      <c r="F46" s="52"/>
    </row>
    <row r="47" spans="1:7" s="16" customFormat="1" ht="63.75" x14ac:dyDescent="0.2">
      <c r="A47" s="53" t="s">
        <v>503</v>
      </c>
      <c r="B47" s="55" t="s">
        <v>485</v>
      </c>
      <c r="C47" s="69" t="s">
        <v>38</v>
      </c>
      <c r="D47" s="70">
        <v>91.71</v>
      </c>
      <c r="E47" s="71"/>
      <c r="F47" s="71">
        <f>E47*D47</f>
        <v>0</v>
      </c>
      <c r="G47" s="114"/>
    </row>
    <row r="48" spans="1:7" s="16" customFormat="1" ht="17.25" thickBot="1" x14ac:dyDescent="0.25">
      <c r="A48" s="11"/>
      <c r="B48" s="55"/>
      <c r="C48" s="69"/>
      <c r="D48" s="70"/>
      <c r="E48" s="71"/>
      <c r="F48" s="71"/>
      <c r="G48" s="114"/>
    </row>
    <row r="49" spans="1:6" s="16" customFormat="1" ht="63.75" x14ac:dyDescent="0.2">
      <c r="A49" s="53" t="s">
        <v>504</v>
      </c>
      <c r="B49" s="55" t="s">
        <v>376</v>
      </c>
      <c r="C49" s="69" t="s">
        <v>38</v>
      </c>
      <c r="D49" s="70">
        <v>214.36</v>
      </c>
      <c r="E49" s="71"/>
      <c r="F49" s="71">
        <f>E49*D49</f>
        <v>0</v>
      </c>
    </row>
    <row r="50" spans="1:6" s="16" customFormat="1" x14ac:dyDescent="0.2">
      <c r="A50" s="11"/>
      <c r="B50" s="55"/>
      <c r="C50" s="69"/>
      <c r="D50" s="70"/>
      <c r="E50" s="71"/>
      <c r="F50" s="71"/>
    </row>
    <row r="51" spans="1:6" s="16" customFormat="1" ht="63.75" x14ac:dyDescent="0.2">
      <c r="A51" s="53" t="s">
        <v>505</v>
      </c>
      <c r="B51" s="55" t="s">
        <v>486</v>
      </c>
      <c r="C51" s="69" t="s">
        <v>38</v>
      </c>
      <c r="D51" s="70">
        <v>208.83</v>
      </c>
      <c r="E51" s="71"/>
      <c r="F51" s="71">
        <f>E51*D51</f>
        <v>0</v>
      </c>
    </row>
    <row r="52" spans="1:6" s="16" customFormat="1" ht="12.75" x14ac:dyDescent="0.2">
      <c r="A52" s="53"/>
      <c r="B52" s="233" t="s">
        <v>487</v>
      </c>
      <c r="C52" s="69"/>
      <c r="D52" s="70"/>
      <c r="E52" s="71"/>
      <c r="F52" s="71"/>
    </row>
    <row r="53" spans="1:6" s="16" customFormat="1" ht="12.75" x14ac:dyDescent="0.2">
      <c r="A53" s="53"/>
      <c r="B53" s="233" t="s">
        <v>488</v>
      </c>
      <c r="C53" s="69"/>
      <c r="D53" s="70"/>
      <c r="E53" s="71"/>
      <c r="F53" s="71"/>
    </row>
    <row r="54" spans="1:6" s="16" customFormat="1" ht="12.75" x14ac:dyDescent="0.2">
      <c r="A54" s="53"/>
      <c r="B54" s="233" t="s">
        <v>489</v>
      </c>
      <c r="C54" s="69"/>
      <c r="D54" s="70"/>
      <c r="E54" s="71"/>
      <c r="F54" s="71"/>
    </row>
    <row r="55" spans="1:6" s="16" customFormat="1" ht="12.75" x14ac:dyDescent="0.2">
      <c r="A55" s="53"/>
      <c r="B55" s="233" t="s">
        <v>490</v>
      </c>
      <c r="C55" s="69"/>
      <c r="D55" s="70"/>
      <c r="E55" s="71"/>
      <c r="F55" s="71"/>
    </row>
    <row r="56" spans="1:6" s="16" customFormat="1" ht="12.75" x14ac:dyDescent="0.2">
      <c r="A56" s="53"/>
      <c r="B56" s="55"/>
      <c r="C56" s="69"/>
      <c r="D56" s="70"/>
      <c r="E56" s="71"/>
      <c r="F56" s="71"/>
    </row>
    <row r="57" spans="1:6" s="16" customFormat="1" ht="63.75" x14ac:dyDescent="0.2">
      <c r="A57" s="53" t="s">
        <v>766</v>
      </c>
      <c r="B57" s="55" t="s">
        <v>491</v>
      </c>
      <c r="C57" s="69" t="s">
        <v>38</v>
      </c>
      <c r="D57" s="70">
        <v>291.14</v>
      </c>
      <c r="E57" s="71"/>
      <c r="F57" s="71">
        <f>E57*D57</f>
        <v>0</v>
      </c>
    </row>
    <row r="58" spans="1:6" s="16" customFormat="1" ht="12.75" x14ac:dyDescent="0.2">
      <c r="A58" s="53"/>
      <c r="B58" s="233" t="s">
        <v>492</v>
      </c>
      <c r="C58" s="69"/>
      <c r="D58" s="70"/>
      <c r="E58" s="71"/>
      <c r="F58" s="71"/>
    </row>
    <row r="59" spans="1:6" s="16" customFormat="1" ht="12.75" x14ac:dyDescent="0.2">
      <c r="A59" s="53"/>
      <c r="B59" s="233" t="s">
        <v>493</v>
      </c>
      <c r="C59" s="69"/>
      <c r="D59" s="70"/>
      <c r="E59" s="71"/>
      <c r="F59" s="71"/>
    </row>
    <row r="60" spans="1:6" s="16" customFormat="1" ht="12.75" x14ac:dyDescent="0.2">
      <c r="A60" s="53"/>
      <c r="B60" s="233" t="s">
        <v>494</v>
      </c>
      <c r="C60" s="69"/>
      <c r="D60" s="70"/>
      <c r="E60" s="71"/>
      <c r="F60" s="71"/>
    </row>
    <row r="61" spans="1:6" s="16" customFormat="1" ht="12.75" x14ac:dyDescent="0.2">
      <c r="A61" s="53"/>
      <c r="B61" s="233" t="s">
        <v>495</v>
      </c>
      <c r="C61" s="69"/>
      <c r="D61" s="70"/>
      <c r="E61" s="71"/>
      <c r="F61" s="71"/>
    </row>
    <row r="62" spans="1:6" s="16" customFormat="1" ht="12.75" x14ac:dyDescent="0.2">
      <c r="A62" s="53"/>
      <c r="B62" s="233" t="s">
        <v>496</v>
      </c>
      <c r="C62" s="69"/>
      <c r="D62" s="70"/>
      <c r="E62" s="71"/>
      <c r="F62" s="71"/>
    </row>
    <row r="63" spans="1:6" s="16" customFormat="1" ht="12.75" x14ac:dyDescent="0.2">
      <c r="A63" s="53"/>
      <c r="B63" s="55"/>
      <c r="C63" s="69"/>
      <c r="D63" s="70"/>
      <c r="E63" s="71"/>
      <c r="F63" s="71"/>
    </row>
    <row r="64" spans="1:6" s="16" customFormat="1" ht="63.75" x14ac:dyDescent="0.2">
      <c r="A64" s="53" t="s">
        <v>769</v>
      </c>
      <c r="B64" s="55" t="s">
        <v>497</v>
      </c>
      <c r="C64" s="69" t="s">
        <v>38</v>
      </c>
      <c r="D64" s="70">
        <v>54.68</v>
      </c>
      <c r="E64" s="71"/>
      <c r="F64" s="71">
        <f>E64*D64</f>
        <v>0</v>
      </c>
    </row>
    <row r="65" spans="1:6" s="16" customFormat="1" ht="13.5" thickBot="1" x14ac:dyDescent="0.25">
      <c r="A65" s="53"/>
      <c r="B65" s="55"/>
      <c r="C65" s="69"/>
      <c r="D65" s="70"/>
      <c r="E65" s="71"/>
      <c r="F65" s="71"/>
    </row>
    <row r="66" spans="1:6" s="4" customFormat="1" ht="17.25" thickBot="1" x14ac:dyDescent="0.35">
      <c r="A66" s="46"/>
      <c r="B66" s="65" t="s">
        <v>84</v>
      </c>
      <c r="C66" s="73"/>
      <c r="D66" s="74"/>
      <c r="E66" s="75"/>
      <c r="F66" s="75">
        <f>SUM(F5:F64)</f>
        <v>0</v>
      </c>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B/7.0 MONTAŽERSKA DELA</oddHeader>
    <oddFooter>&amp;R&amp;"Arial Narrow,Običajno"&amp;P</oddFoot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2"/>
  <sheetViews>
    <sheetView view="pageBreakPreview" topLeftCell="A4" zoomScaleSheetLayoutView="100" workbookViewId="0">
      <selection activeCell="E11" sqref="E11:E19"/>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7" x14ac:dyDescent="0.3">
      <c r="A1" s="3" t="s">
        <v>197</v>
      </c>
      <c r="B1" s="4" t="s">
        <v>238</v>
      </c>
      <c r="C1"/>
      <c r="D1"/>
      <c r="E1"/>
      <c r="F1"/>
    </row>
    <row r="2" spans="1:7" x14ac:dyDescent="0.3">
      <c r="A2" s="3"/>
      <c r="B2" s="4"/>
      <c r="C2"/>
      <c r="D2"/>
      <c r="E2"/>
      <c r="F2"/>
    </row>
    <row r="3" spans="1:7" x14ac:dyDescent="0.3">
      <c r="A3" s="89" t="s">
        <v>239</v>
      </c>
      <c r="B3" s="90"/>
      <c r="C3" s="91"/>
      <c r="D3" s="92"/>
      <c r="E3" s="91"/>
      <c r="F3" s="93"/>
    </row>
    <row r="4" spans="1:7" s="4" customFormat="1" x14ac:dyDescent="0.3">
      <c r="A4" s="373" t="s">
        <v>240</v>
      </c>
      <c r="B4" s="374"/>
      <c r="C4" s="374"/>
      <c r="D4" s="374"/>
      <c r="E4" s="374"/>
      <c r="F4" s="375"/>
    </row>
    <row r="5" spans="1:7" x14ac:dyDescent="0.3">
      <c r="A5" s="376" t="s">
        <v>241</v>
      </c>
      <c r="B5" s="377"/>
      <c r="C5" s="377"/>
      <c r="D5" s="377"/>
      <c r="E5" s="377"/>
      <c r="F5" s="378"/>
    </row>
    <row r="6" spans="1:7" s="16" customFormat="1" x14ac:dyDescent="0.3">
      <c r="A6" s="379" t="s">
        <v>242</v>
      </c>
      <c r="B6" s="380"/>
      <c r="C6" s="380"/>
      <c r="D6" s="380"/>
      <c r="E6" s="380"/>
      <c r="F6" s="381"/>
      <c r="G6" s="2"/>
    </row>
    <row r="7" spans="1:7" s="16" customFormat="1" ht="20.25" customHeight="1" x14ac:dyDescent="0.3">
      <c r="A7" s="3"/>
      <c r="B7" s="4"/>
      <c r="C7"/>
      <c r="D7"/>
      <c r="E7"/>
      <c r="F7"/>
    </row>
    <row r="8" spans="1:7" s="16" customFormat="1" ht="12.75" x14ac:dyDescent="0.2">
      <c r="A8" s="53"/>
      <c r="B8" s="55"/>
      <c r="C8" s="69"/>
      <c r="D8" s="70"/>
      <c r="E8" s="71"/>
      <c r="F8" s="71"/>
    </row>
    <row r="9" spans="1:7" s="16" customFormat="1" ht="22.5" customHeight="1" thickBot="1" x14ac:dyDescent="0.35">
      <c r="A9" s="5"/>
      <c r="B9" s="62" t="s">
        <v>25</v>
      </c>
      <c r="C9" s="6" t="s">
        <v>26</v>
      </c>
      <c r="D9" s="6" t="s">
        <v>27</v>
      </c>
      <c r="E9" s="6" t="s">
        <v>28</v>
      </c>
      <c r="F9" s="6" t="s">
        <v>29</v>
      </c>
    </row>
    <row r="10" spans="1:7" s="16" customFormat="1" ht="15.75" thickTop="1" x14ac:dyDescent="0.25">
      <c r="A10"/>
      <c r="B10"/>
      <c r="C10"/>
      <c r="D10"/>
      <c r="E10"/>
      <c r="F10"/>
    </row>
    <row r="11" spans="1:7" s="16" customFormat="1" ht="96" customHeight="1" x14ac:dyDescent="0.2">
      <c r="A11" s="53" t="s">
        <v>199</v>
      </c>
      <c r="B11" s="55" t="s">
        <v>244</v>
      </c>
      <c r="G11" s="114"/>
    </row>
    <row r="12" spans="1:7" s="16" customFormat="1" ht="12.75" x14ac:dyDescent="0.2">
      <c r="A12" s="49" t="s">
        <v>246</v>
      </c>
      <c r="B12" s="55" t="s">
        <v>361</v>
      </c>
      <c r="C12" s="69" t="s">
        <v>38</v>
      </c>
      <c r="D12" s="70">
        <v>659.48</v>
      </c>
      <c r="E12" s="71"/>
      <c r="F12" s="71">
        <f>D12*E12</f>
        <v>0</v>
      </c>
      <c r="G12" s="114"/>
    </row>
    <row r="13" spans="1:7" s="16" customFormat="1" ht="12.75" x14ac:dyDescent="0.2">
      <c r="A13" s="49" t="s">
        <v>247</v>
      </c>
      <c r="B13" s="55" t="s">
        <v>362</v>
      </c>
      <c r="C13" s="69" t="s">
        <v>38</v>
      </c>
      <c r="D13" s="70">
        <v>1796.97</v>
      </c>
      <c r="E13" s="71"/>
      <c r="F13" s="71">
        <f>D13*E13</f>
        <v>0</v>
      </c>
      <c r="G13" s="114"/>
    </row>
    <row r="14" spans="1:7" s="4" customFormat="1" x14ac:dyDescent="0.3">
      <c r="A14" s="49"/>
      <c r="B14" s="55"/>
      <c r="C14" s="54"/>
      <c r="D14" s="54"/>
      <c r="E14" s="54"/>
      <c r="F14" s="54"/>
    </row>
    <row r="15" spans="1:7" ht="30" customHeight="1" x14ac:dyDescent="0.3">
      <c r="A15" s="53" t="s">
        <v>200</v>
      </c>
      <c r="B15" s="55" t="s">
        <v>363</v>
      </c>
      <c r="C15" s="69" t="s">
        <v>38</v>
      </c>
      <c r="D15" s="70">
        <v>1796.97</v>
      </c>
      <c r="E15" s="71"/>
      <c r="F15" s="71">
        <f>D15*E15</f>
        <v>0</v>
      </c>
      <c r="G15" s="114"/>
    </row>
    <row r="16" spans="1:7" s="4" customFormat="1" x14ac:dyDescent="0.3">
      <c r="A16" s="49"/>
      <c r="B16" s="55"/>
      <c r="C16" s="54"/>
      <c r="D16" s="54"/>
      <c r="E16" s="54"/>
      <c r="F16" s="54"/>
    </row>
    <row r="17" spans="1:7" ht="30" customHeight="1" x14ac:dyDescent="0.3">
      <c r="A17" s="53" t="s">
        <v>201</v>
      </c>
      <c r="B17" s="55" t="s">
        <v>243</v>
      </c>
      <c r="C17" s="69" t="s">
        <v>38</v>
      </c>
      <c r="D17" s="70">
        <v>2456.4499999999998</v>
      </c>
      <c r="E17" s="71"/>
      <c r="F17" s="71">
        <f>D17*E17</f>
        <v>0</v>
      </c>
      <c r="G17" s="114"/>
    </row>
    <row r="18" spans="1:7" x14ac:dyDescent="0.3">
      <c r="A18" s="109"/>
      <c r="B18" s="54"/>
      <c r="C18" s="54"/>
      <c r="D18" s="54"/>
      <c r="E18" s="54"/>
      <c r="F18" s="54"/>
    </row>
    <row r="19" spans="1:7" ht="96.75" customHeight="1" x14ac:dyDescent="0.3">
      <c r="A19" s="53" t="s">
        <v>286</v>
      </c>
      <c r="B19" s="55" t="s">
        <v>287</v>
      </c>
      <c r="C19" s="69" t="s">
        <v>38</v>
      </c>
      <c r="D19" s="70">
        <v>2456.4499999999998</v>
      </c>
      <c r="E19" s="71"/>
      <c r="F19" s="71">
        <f>D19*E19</f>
        <v>0</v>
      </c>
      <c r="G19" s="114"/>
    </row>
    <row r="20" spans="1:7" ht="17.25" thickBot="1" x14ac:dyDescent="0.35">
      <c r="A20" s="57"/>
      <c r="B20" s="67"/>
      <c r="C20" s="50"/>
      <c r="D20" s="51"/>
      <c r="E20" s="52"/>
      <c r="F20" s="52"/>
    </row>
    <row r="21" spans="1:7" ht="17.25" thickBot="1" x14ac:dyDescent="0.35">
      <c r="A21" s="48"/>
      <c r="B21" s="65" t="s">
        <v>238</v>
      </c>
      <c r="C21" s="107"/>
      <c r="D21" s="108"/>
      <c r="E21" s="47"/>
      <c r="F21" s="47">
        <f>SUM(F12:F20)</f>
        <v>0</v>
      </c>
    </row>
    <row r="22" spans="1:7" ht="17.25" thickTop="1" x14ac:dyDescent="0.3">
      <c r="A22"/>
      <c r="B22"/>
      <c r="C22"/>
      <c r="D22"/>
      <c r="E22"/>
      <c r="F22"/>
    </row>
  </sheetData>
  <sheetProtection selectLockedCells="1" selectUnlockedCells="1"/>
  <mergeCells count="3">
    <mergeCell ref="A4:F4"/>
    <mergeCell ref="A5:F5"/>
    <mergeCell ref="A6:F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B/8.0 ESTRIH</oddHeader>
    <oddFooter>&amp;R&amp;"Arial Narrow,Običajno"&amp;P</oddFooter>
  </headerFooter>
  <colBreaks count="1" manualBreakCount="1">
    <brk id="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27"/>
  <sheetViews>
    <sheetView view="pageBreakPreview" topLeftCell="A28" zoomScaleSheetLayoutView="100" workbookViewId="0">
      <selection activeCell="E6" sqref="E6:E25"/>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6" x14ac:dyDescent="0.3">
      <c r="A1" s="3" t="s">
        <v>222</v>
      </c>
      <c r="B1" s="4" t="s">
        <v>506</v>
      </c>
      <c r="C1"/>
      <c r="D1"/>
      <c r="E1"/>
      <c r="F1"/>
    </row>
    <row r="2" spans="1:6" x14ac:dyDescent="0.3">
      <c r="A2" s="3"/>
      <c r="B2" s="4"/>
      <c r="C2"/>
      <c r="D2"/>
      <c r="E2"/>
      <c r="F2"/>
    </row>
    <row r="3" spans="1:6" x14ac:dyDescent="0.3">
      <c r="A3" s="3"/>
      <c r="B3" s="4"/>
      <c r="C3"/>
      <c r="D3"/>
      <c r="E3"/>
      <c r="F3"/>
    </row>
    <row r="4" spans="1:6" s="4" customFormat="1" x14ac:dyDescent="0.3">
      <c r="A4" s="11"/>
      <c r="B4"/>
      <c r="C4"/>
      <c r="D4"/>
      <c r="E4"/>
      <c r="F4"/>
    </row>
    <row r="5" spans="1:6" ht="17.25" thickBot="1" x14ac:dyDescent="0.35">
      <c r="A5" s="12"/>
      <c r="B5" s="62" t="s">
        <v>25</v>
      </c>
      <c r="C5" s="6" t="s">
        <v>26</v>
      </c>
      <c r="D5" s="6" t="s">
        <v>27</v>
      </c>
      <c r="E5" s="6" t="s">
        <v>28</v>
      </c>
      <c r="F5" s="191" t="s">
        <v>29</v>
      </c>
    </row>
    <row r="6" spans="1:6" s="16" customFormat="1" ht="21.75" customHeight="1" thickTop="1" x14ac:dyDescent="0.25">
      <c r="A6" s="11"/>
      <c r="B6"/>
      <c r="C6"/>
      <c r="D6"/>
      <c r="E6"/>
      <c r="F6"/>
    </row>
    <row r="7" spans="1:6" s="16" customFormat="1" ht="153" x14ac:dyDescent="0.2">
      <c r="A7" s="53" t="s">
        <v>377</v>
      </c>
      <c r="B7" s="55" t="s">
        <v>522</v>
      </c>
      <c r="C7" s="69" t="s">
        <v>32</v>
      </c>
      <c r="D7" s="70">
        <v>1</v>
      </c>
      <c r="E7" s="71"/>
      <c r="F7" s="193">
        <f>E7*D7</f>
        <v>0</v>
      </c>
    </row>
    <row r="8" spans="1:6" s="16" customFormat="1" ht="178.5" x14ac:dyDescent="0.2">
      <c r="A8" s="53"/>
      <c r="B8" s="55" t="s">
        <v>516</v>
      </c>
      <c r="C8" s="69"/>
      <c r="D8" s="70"/>
      <c r="E8" s="71"/>
      <c r="F8" s="193"/>
    </row>
    <row r="9" spans="1:6" s="16" customFormat="1" ht="140.25" x14ac:dyDescent="0.2">
      <c r="A9" s="53"/>
      <c r="B9" s="55" t="s">
        <v>517</v>
      </c>
      <c r="C9" s="69"/>
      <c r="D9" s="70"/>
      <c r="E9" s="71"/>
      <c r="F9" s="193"/>
    </row>
    <row r="10" spans="1:6" s="4" customFormat="1" ht="153" x14ac:dyDescent="0.3">
      <c r="A10" s="53"/>
      <c r="B10" s="55" t="s">
        <v>518</v>
      </c>
      <c r="C10" s="69"/>
      <c r="D10" s="70"/>
      <c r="E10" s="71"/>
      <c r="F10" s="193"/>
    </row>
    <row r="11" spans="1:6" ht="63.75" x14ac:dyDescent="0.3">
      <c r="A11" s="53"/>
      <c r="B11" s="55" t="s">
        <v>519</v>
      </c>
      <c r="C11" s="69"/>
      <c r="D11" s="70"/>
      <c r="E11" s="71"/>
      <c r="F11" s="193"/>
    </row>
    <row r="12" spans="1:6" ht="127.5" x14ac:dyDescent="0.3">
      <c r="A12" s="53"/>
      <c r="B12" s="55" t="s">
        <v>859</v>
      </c>
      <c r="C12" s="69"/>
      <c r="D12" s="70"/>
      <c r="E12" s="71"/>
      <c r="F12" s="193"/>
    </row>
    <row r="13" spans="1:6" ht="140.25" x14ac:dyDescent="0.3">
      <c r="A13" s="53"/>
      <c r="B13" s="55" t="s">
        <v>520</v>
      </c>
      <c r="C13" s="69"/>
      <c r="D13" s="70"/>
      <c r="E13" s="71"/>
      <c r="F13" s="193"/>
    </row>
    <row r="14" spans="1:6" ht="51" x14ac:dyDescent="0.3">
      <c r="A14" s="53"/>
      <c r="B14" s="55" t="s">
        <v>521</v>
      </c>
      <c r="C14" s="69"/>
      <c r="D14" s="70"/>
      <c r="E14" s="71"/>
      <c r="F14" s="193"/>
    </row>
    <row r="15" spans="1:6" s="16" customFormat="1" ht="21.75" customHeight="1" x14ac:dyDescent="0.25">
      <c r="A15" s="11"/>
      <c r="B15"/>
      <c r="C15"/>
      <c r="D15"/>
      <c r="E15"/>
      <c r="F15"/>
    </row>
    <row r="16" spans="1:6" s="16" customFormat="1" ht="153" x14ac:dyDescent="0.2">
      <c r="A16" s="53" t="s">
        <v>377</v>
      </c>
      <c r="B16" s="55" t="s">
        <v>857</v>
      </c>
      <c r="C16" s="69" t="s">
        <v>32</v>
      </c>
      <c r="D16" s="70">
        <v>1</v>
      </c>
      <c r="E16" s="71"/>
      <c r="F16" s="193">
        <f>E16*D16</f>
        <v>0</v>
      </c>
    </row>
    <row r="17" spans="1:6" s="16" customFormat="1" ht="178.5" x14ac:dyDescent="0.2">
      <c r="A17" s="53"/>
      <c r="B17" s="55" t="s">
        <v>516</v>
      </c>
      <c r="C17" s="69"/>
      <c r="D17" s="70"/>
      <c r="E17" s="71"/>
      <c r="F17" s="193"/>
    </row>
    <row r="18" spans="1:6" s="16" customFormat="1" ht="140.25" x14ac:dyDescent="0.2">
      <c r="A18" s="53"/>
      <c r="B18" s="55" t="s">
        <v>517</v>
      </c>
      <c r="C18" s="69"/>
      <c r="D18" s="70"/>
      <c r="E18" s="71"/>
      <c r="F18" s="193"/>
    </row>
    <row r="19" spans="1:6" s="4" customFormat="1" ht="153" x14ac:dyDescent="0.3">
      <c r="A19" s="53"/>
      <c r="B19" s="55" t="s">
        <v>518</v>
      </c>
      <c r="C19" s="69"/>
      <c r="D19" s="70"/>
      <c r="E19" s="71"/>
      <c r="F19" s="193"/>
    </row>
    <row r="20" spans="1:6" ht="63.75" x14ac:dyDescent="0.3">
      <c r="A20" s="53"/>
      <c r="B20" s="55" t="s">
        <v>858</v>
      </c>
      <c r="C20" s="69"/>
      <c r="D20" s="70"/>
      <c r="E20" s="71"/>
      <c r="F20" s="193"/>
    </row>
    <row r="21" spans="1:6" ht="127.5" x14ac:dyDescent="0.3">
      <c r="A21" s="53"/>
      <c r="B21" s="55" t="s">
        <v>859</v>
      </c>
      <c r="C21" s="69"/>
      <c r="D21" s="70"/>
      <c r="E21" s="71"/>
      <c r="F21" s="193"/>
    </row>
    <row r="22" spans="1:6" ht="140.25" x14ac:dyDescent="0.3">
      <c r="A22" s="53"/>
      <c r="B22" s="55" t="s">
        <v>520</v>
      </c>
      <c r="C22" s="69"/>
      <c r="D22" s="70"/>
      <c r="E22" s="71"/>
      <c r="F22" s="193"/>
    </row>
    <row r="23" spans="1:6" ht="51" x14ac:dyDescent="0.3">
      <c r="A23" s="53"/>
      <c r="B23" s="55" t="s">
        <v>521</v>
      </c>
      <c r="C23" s="69"/>
      <c r="D23" s="70"/>
      <c r="E23" s="71"/>
      <c r="F23" s="193"/>
    </row>
    <row r="24" spans="1:6" x14ac:dyDescent="0.3">
      <c r="A24" s="11"/>
      <c r="B24"/>
      <c r="C24"/>
      <c r="D24"/>
      <c r="E24"/>
      <c r="F24"/>
    </row>
    <row r="25" spans="1:6" ht="17.25" thickBot="1" x14ac:dyDescent="0.35">
      <c r="A25" s="53"/>
      <c r="B25" s="55"/>
      <c r="C25" s="50"/>
      <c r="D25" s="51"/>
      <c r="E25" s="52"/>
      <c r="F25" s="195"/>
    </row>
    <row r="26" spans="1:6" ht="17.25" thickBot="1" x14ac:dyDescent="0.35">
      <c r="A26" s="234"/>
      <c r="B26" s="217" t="s">
        <v>507</v>
      </c>
      <c r="C26" s="197"/>
      <c r="D26" s="198"/>
      <c r="E26" s="199"/>
      <c r="F26" s="194">
        <f>F7+F16</f>
        <v>0</v>
      </c>
    </row>
    <row r="27" spans="1:6" ht="17.25" thickTop="1" x14ac:dyDescent="0.3">
      <c r="A27"/>
      <c r="B27"/>
      <c r="C27"/>
      <c r="D27"/>
      <c r="E27"/>
      <c r="F27"/>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DEL - RAZNO
B/9.0 DVIGALO</oddHeader>
    <oddFooter>&amp;R&amp;"Arial Narrow,Običajno"&amp;P</oddFooter>
  </headerFooter>
  <rowBreaks count="3" manualBreakCount="3">
    <brk id="9" max="5" man="1"/>
    <brk id="15" max="5" man="1"/>
    <brk id="19" max="5" man="1"/>
  </rowBreaks>
  <colBreaks count="1" manualBreakCount="1">
    <brk id="7"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4"/>
  <sheetViews>
    <sheetView view="pageBreakPreview" topLeftCell="A31" zoomScaleSheetLayoutView="100" workbookViewId="0">
      <selection activeCell="F26" sqref="F26"/>
    </sheetView>
  </sheetViews>
  <sheetFormatPr defaultRowHeight="16.5" x14ac:dyDescent="0.3"/>
  <cols>
    <col min="1" max="1" width="7.140625" style="8" customWidth="1"/>
    <col min="2" max="2" width="39.42578125" style="2" customWidth="1"/>
    <col min="3" max="3" width="8.28515625" style="8" customWidth="1"/>
    <col min="4" max="4" width="10.5703125" style="8" customWidth="1"/>
    <col min="5" max="5" width="11.5703125" style="8" customWidth="1"/>
    <col min="6" max="6" width="12.85546875" style="8" customWidth="1"/>
    <col min="7" max="10" width="9.140625" style="2"/>
    <col min="11" max="11" width="7.140625" style="2" customWidth="1"/>
    <col min="12" max="16384" width="9.140625" style="2"/>
  </cols>
  <sheetData>
    <row r="1" spans="1:6" x14ac:dyDescent="0.3">
      <c r="A1" s="3" t="s">
        <v>508</v>
      </c>
      <c r="B1" s="4" t="s">
        <v>198</v>
      </c>
    </row>
    <row r="2" spans="1:6" x14ac:dyDescent="0.3">
      <c r="A2" s="3"/>
      <c r="B2" s="4"/>
    </row>
    <row r="3" spans="1:6" x14ac:dyDescent="0.3">
      <c r="A3" s="11"/>
    </row>
    <row r="4" spans="1:6" s="4" customFormat="1" ht="17.25" thickBot="1" x14ac:dyDescent="0.35">
      <c r="A4" s="12"/>
      <c r="B4" s="62" t="s">
        <v>25</v>
      </c>
      <c r="C4" s="72" t="s">
        <v>26</v>
      </c>
      <c r="D4" s="72" t="s">
        <v>27</v>
      </c>
      <c r="E4" s="72" t="s">
        <v>28</v>
      </c>
      <c r="F4" s="72" t="s">
        <v>29</v>
      </c>
    </row>
    <row r="5" spans="1:6" ht="17.25" thickTop="1" x14ac:dyDescent="0.3">
      <c r="A5" s="11"/>
    </row>
    <row r="6" spans="1:6" s="16" customFormat="1" ht="38.25" x14ac:dyDescent="0.2">
      <c r="A6" s="53" t="s">
        <v>509</v>
      </c>
      <c r="B6" s="55" t="s">
        <v>848</v>
      </c>
      <c r="C6" s="69" t="s">
        <v>32</v>
      </c>
      <c r="D6" s="70">
        <v>1</v>
      </c>
      <c r="E6" s="71"/>
      <c r="F6" s="71">
        <f>E6*D6</f>
        <v>0</v>
      </c>
    </row>
    <row r="7" spans="1:6" s="16" customFormat="1" ht="22.5" customHeight="1" x14ac:dyDescent="0.2">
      <c r="A7" s="11"/>
      <c r="B7" s="55"/>
      <c r="C7" s="69"/>
      <c r="D7" s="70"/>
      <c r="E7" s="71"/>
      <c r="F7" s="8"/>
    </row>
    <row r="8" spans="1:6" s="16" customFormat="1" ht="17.25" customHeight="1" x14ac:dyDescent="0.2">
      <c r="A8" s="53" t="s">
        <v>510</v>
      </c>
      <c r="B8" s="55" t="s">
        <v>248</v>
      </c>
      <c r="C8" s="69" t="s">
        <v>32</v>
      </c>
      <c r="D8" s="70">
        <v>1</v>
      </c>
      <c r="E8" s="71"/>
      <c r="F8" s="71">
        <f>E8*D8</f>
        <v>0</v>
      </c>
    </row>
    <row r="9" spans="1:6" s="16" customFormat="1" ht="17.25" customHeight="1" x14ac:dyDescent="0.2">
      <c r="A9" s="11"/>
      <c r="B9" s="55"/>
      <c r="C9" s="69"/>
      <c r="D9" s="70"/>
      <c r="E9" s="71"/>
      <c r="F9" s="8"/>
    </row>
    <row r="10" spans="1:6" s="16" customFormat="1" ht="27.75" customHeight="1" x14ac:dyDescent="0.2">
      <c r="A10" s="53" t="s">
        <v>511</v>
      </c>
      <c r="B10" s="55" t="s">
        <v>223</v>
      </c>
      <c r="C10" s="69" t="s">
        <v>32</v>
      </c>
      <c r="D10" s="70">
        <v>1</v>
      </c>
      <c r="E10" s="71"/>
      <c r="F10" s="71">
        <f>E10*D10</f>
        <v>0</v>
      </c>
    </row>
    <row r="11" spans="1:6" s="16" customFormat="1" x14ac:dyDescent="0.2">
      <c r="A11" s="11"/>
      <c r="B11" s="55"/>
      <c r="C11" s="69"/>
      <c r="D11" s="70"/>
      <c r="E11" s="71"/>
      <c r="F11" s="8"/>
    </row>
    <row r="12" spans="1:6" s="16" customFormat="1" ht="51" x14ac:dyDescent="0.2">
      <c r="A12" s="53" t="s">
        <v>512</v>
      </c>
      <c r="B12" s="55" t="s">
        <v>843</v>
      </c>
      <c r="C12" s="69" t="s">
        <v>32</v>
      </c>
      <c r="D12" s="70">
        <v>1</v>
      </c>
      <c r="E12" s="71"/>
      <c r="F12" s="71">
        <f>E12*D12</f>
        <v>0</v>
      </c>
    </row>
    <row r="13" spans="1:6" s="16" customFormat="1" x14ac:dyDescent="0.2">
      <c r="A13" s="11"/>
      <c r="B13" s="55"/>
      <c r="C13" s="69"/>
      <c r="D13" s="70"/>
      <c r="E13" s="71"/>
      <c r="F13" s="8"/>
    </row>
    <row r="14" spans="1:6" s="16" customFormat="1" ht="25.5" x14ac:dyDescent="0.2">
      <c r="A14" s="53" t="s">
        <v>839</v>
      </c>
      <c r="B14" s="55" t="s">
        <v>846</v>
      </c>
      <c r="C14" s="69" t="s">
        <v>57</v>
      </c>
      <c r="D14" s="70">
        <v>15</v>
      </c>
      <c r="E14" s="71"/>
      <c r="F14" s="71">
        <f>E14*D14</f>
        <v>0</v>
      </c>
    </row>
    <row r="15" spans="1:6" s="16" customFormat="1" x14ac:dyDescent="0.2">
      <c r="A15" s="11"/>
      <c r="B15" s="55"/>
      <c r="C15" s="69"/>
      <c r="D15" s="70"/>
      <c r="E15" s="71"/>
      <c r="F15" s="8"/>
    </row>
    <row r="16" spans="1:6" s="16" customFormat="1" ht="127.5" x14ac:dyDescent="0.2">
      <c r="A16" s="53" t="s">
        <v>840</v>
      </c>
      <c r="B16" s="271" t="s">
        <v>856</v>
      </c>
      <c r="C16" s="69" t="s">
        <v>57</v>
      </c>
      <c r="D16" s="70">
        <v>220</v>
      </c>
      <c r="E16" s="71"/>
      <c r="F16" s="71">
        <f>E16*D16</f>
        <v>0</v>
      </c>
    </row>
    <row r="17" spans="1:6" s="16" customFormat="1" x14ac:dyDescent="0.2">
      <c r="A17" s="11"/>
      <c r="B17" s="55"/>
      <c r="C17" s="69"/>
      <c r="D17" s="70"/>
      <c r="E17" s="71"/>
      <c r="F17" s="8"/>
    </row>
    <row r="18" spans="1:6" s="16" customFormat="1" ht="38.25" x14ac:dyDescent="0.2">
      <c r="A18" s="53" t="s">
        <v>841</v>
      </c>
      <c r="B18" s="272" t="s">
        <v>849</v>
      </c>
      <c r="C18" s="69" t="s">
        <v>32</v>
      </c>
      <c r="D18" s="70">
        <v>1</v>
      </c>
      <c r="E18" s="71"/>
      <c r="F18" s="71">
        <f>E18*D18</f>
        <v>0</v>
      </c>
    </row>
    <row r="19" spans="1:6" s="16" customFormat="1" x14ac:dyDescent="0.2">
      <c r="A19" s="11"/>
      <c r="B19" s="55"/>
      <c r="C19" s="69"/>
      <c r="D19" s="70"/>
      <c r="E19" s="71"/>
      <c r="F19" s="8"/>
    </row>
    <row r="20" spans="1:6" s="16" customFormat="1" ht="25.5" x14ac:dyDescent="0.2">
      <c r="A20" s="53" t="s">
        <v>842</v>
      </c>
      <c r="B20" s="271" t="s">
        <v>850</v>
      </c>
      <c r="C20" s="69" t="s">
        <v>32</v>
      </c>
      <c r="D20" s="70">
        <v>1</v>
      </c>
      <c r="E20" s="71"/>
      <c r="F20" s="71">
        <f>E20*D20</f>
        <v>0</v>
      </c>
    </row>
    <row r="21" spans="1:6" s="16" customFormat="1" x14ac:dyDescent="0.2">
      <c r="A21" s="11"/>
      <c r="B21" s="55"/>
      <c r="C21" s="69"/>
      <c r="D21" s="70"/>
      <c r="E21" s="71"/>
      <c r="F21" s="8"/>
    </row>
    <row r="22" spans="1:6" s="16" customFormat="1" ht="38.25" x14ac:dyDescent="0.2">
      <c r="A22" s="53" t="s">
        <v>852</v>
      </c>
      <c r="B22" s="271" t="s">
        <v>851</v>
      </c>
      <c r="C22" s="69" t="s">
        <v>32</v>
      </c>
      <c r="D22" s="70">
        <v>1</v>
      </c>
      <c r="E22" s="71"/>
      <c r="F22" s="71">
        <f>E22*D22</f>
        <v>0</v>
      </c>
    </row>
    <row r="23" spans="1:6" s="16" customFormat="1" x14ac:dyDescent="0.2">
      <c r="A23" s="11"/>
      <c r="B23" s="55"/>
      <c r="C23" s="69"/>
      <c r="D23" s="70"/>
      <c r="E23" s="71"/>
      <c r="F23" s="8"/>
    </row>
    <row r="24" spans="1:6" s="16" customFormat="1" ht="51" x14ac:dyDescent="0.2">
      <c r="A24" s="53" t="s">
        <v>853</v>
      </c>
      <c r="B24" s="55" t="s">
        <v>847</v>
      </c>
      <c r="C24" s="69" t="s">
        <v>32</v>
      </c>
      <c r="D24" s="70">
        <v>1</v>
      </c>
      <c r="E24" s="71"/>
      <c r="F24" s="71">
        <f>E24*D24</f>
        <v>0</v>
      </c>
    </row>
    <row r="25" spans="1:6" s="16" customFormat="1" x14ac:dyDescent="0.2">
      <c r="A25" s="11"/>
      <c r="B25" s="55"/>
      <c r="C25" s="69"/>
      <c r="D25" s="70"/>
      <c r="E25" s="71"/>
      <c r="F25" s="8"/>
    </row>
    <row r="26" spans="1:6" s="16" customFormat="1" ht="51" x14ac:dyDescent="0.2">
      <c r="A26" s="53" t="s">
        <v>854</v>
      </c>
      <c r="B26" s="55" t="s">
        <v>844</v>
      </c>
      <c r="C26" s="69" t="s">
        <v>845</v>
      </c>
      <c r="D26" s="270">
        <v>0.1</v>
      </c>
      <c r="E26" s="71"/>
      <c r="F26" s="71">
        <f>D26*Rekapitulacija!K36</f>
        <v>0</v>
      </c>
    </row>
    <row r="27" spans="1:6" s="16" customFormat="1" ht="17.25" customHeight="1" x14ac:dyDescent="0.2">
      <c r="A27" s="11"/>
      <c r="B27" s="55"/>
      <c r="C27" s="69"/>
      <c r="D27" s="70"/>
      <c r="E27" s="71"/>
      <c r="F27" s="8"/>
    </row>
    <row r="28" spans="1:6" s="16" customFormat="1" ht="30.75" customHeight="1" x14ac:dyDescent="0.2">
      <c r="A28" s="53" t="s">
        <v>855</v>
      </c>
      <c r="B28" s="106" t="s">
        <v>224</v>
      </c>
      <c r="C28" s="69" t="s">
        <v>38</v>
      </c>
      <c r="D28" s="70">
        <v>2460</v>
      </c>
      <c r="E28" s="71"/>
      <c r="F28" s="71">
        <f>E28*D28</f>
        <v>0</v>
      </c>
    </row>
    <row r="29" spans="1:6" s="16" customFormat="1" ht="40.5" customHeight="1" x14ac:dyDescent="0.2">
      <c r="A29" s="11"/>
      <c r="B29" s="105" t="s">
        <v>225</v>
      </c>
      <c r="C29" s="50"/>
      <c r="D29" s="51"/>
      <c r="E29" s="52"/>
      <c r="F29" s="52"/>
    </row>
    <row r="30" spans="1:6" s="16" customFormat="1" ht="55.5" customHeight="1" x14ac:dyDescent="0.2">
      <c r="A30" s="53"/>
      <c r="B30" s="105" t="s">
        <v>226</v>
      </c>
      <c r="C30" s="50"/>
      <c r="D30" s="51"/>
      <c r="E30" s="52"/>
      <c r="F30" s="52"/>
    </row>
    <row r="31" spans="1:6" s="16" customFormat="1" ht="28.5" customHeight="1" x14ac:dyDescent="0.2">
      <c r="A31" s="53"/>
      <c r="B31" s="105" t="s">
        <v>227</v>
      </c>
      <c r="C31" s="50"/>
      <c r="D31" s="51"/>
      <c r="E31" s="52"/>
      <c r="F31" s="52"/>
    </row>
    <row r="32" spans="1:6" s="16" customFormat="1" ht="54" customHeight="1" x14ac:dyDescent="0.2">
      <c r="A32" s="53"/>
      <c r="B32" s="105" t="s">
        <v>228</v>
      </c>
      <c r="C32" s="50"/>
      <c r="D32" s="51"/>
      <c r="E32" s="52"/>
      <c r="F32" s="52"/>
    </row>
    <row r="33" spans="1:6" s="16" customFormat="1" ht="38.25" x14ac:dyDescent="0.2">
      <c r="A33" s="53"/>
      <c r="B33" s="105" t="s">
        <v>229</v>
      </c>
      <c r="C33" s="50"/>
      <c r="D33" s="51"/>
      <c r="E33" s="52"/>
      <c r="F33" s="52"/>
    </row>
    <row r="34" spans="1:6" s="16" customFormat="1" ht="15.75" customHeight="1" x14ac:dyDescent="0.2">
      <c r="A34" s="53"/>
      <c r="B34" s="105" t="s">
        <v>230</v>
      </c>
      <c r="C34" s="50"/>
      <c r="D34" s="51"/>
      <c r="E34" s="52"/>
      <c r="F34" s="52"/>
    </row>
    <row r="35" spans="1:6" s="16" customFormat="1" ht="30.75" customHeight="1" x14ac:dyDescent="0.2">
      <c r="A35" s="53"/>
      <c r="B35" s="105" t="s">
        <v>231</v>
      </c>
      <c r="C35" s="50"/>
      <c r="D35" s="51"/>
      <c r="E35" s="52"/>
      <c r="F35" s="52"/>
    </row>
    <row r="36" spans="1:6" s="16" customFormat="1" ht="16.5" customHeight="1" x14ac:dyDescent="0.2">
      <c r="A36" s="53"/>
      <c r="B36" s="105" t="s">
        <v>232</v>
      </c>
      <c r="C36" s="50"/>
      <c r="D36" s="51"/>
      <c r="E36" s="52"/>
      <c r="F36" s="52"/>
    </row>
    <row r="37" spans="1:6" s="16" customFormat="1" ht="15" customHeight="1" x14ac:dyDescent="0.2">
      <c r="A37" s="53"/>
      <c r="B37" s="105" t="s">
        <v>233</v>
      </c>
      <c r="C37" s="50"/>
      <c r="D37" s="51"/>
      <c r="E37" s="52"/>
      <c r="F37" s="52"/>
    </row>
    <row r="38" spans="1:6" s="16" customFormat="1" ht="18.75" customHeight="1" x14ac:dyDescent="0.2">
      <c r="A38" s="53"/>
      <c r="B38" s="105" t="s">
        <v>234</v>
      </c>
      <c r="C38" s="50"/>
      <c r="D38" s="51"/>
      <c r="E38" s="52"/>
      <c r="F38" s="52"/>
    </row>
    <row r="39" spans="1:6" s="16" customFormat="1" ht="51" x14ac:dyDescent="0.2">
      <c r="A39" s="53"/>
      <c r="B39" s="105" t="s">
        <v>235</v>
      </c>
      <c r="C39" s="50"/>
      <c r="D39" s="51"/>
      <c r="E39" s="52"/>
      <c r="F39" s="52"/>
    </row>
    <row r="40" spans="1:6" s="16" customFormat="1" ht="28.5" customHeight="1" x14ac:dyDescent="0.2">
      <c r="A40" s="53"/>
      <c r="B40" s="105" t="s">
        <v>236</v>
      </c>
      <c r="C40" s="50"/>
      <c r="D40" s="51"/>
      <c r="E40" s="52"/>
      <c r="F40" s="52"/>
    </row>
    <row r="41" spans="1:6" s="16" customFormat="1" ht="15" customHeight="1" x14ac:dyDescent="0.2">
      <c r="A41" s="53"/>
      <c r="B41" s="104" t="s">
        <v>237</v>
      </c>
      <c r="C41" s="50"/>
      <c r="D41" s="51"/>
      <c r="E41" s="52"/>
      <c r="F41" s="52"/>
    </row>
    <row r="42" spans="1:6" s="16" customFormat="1" ht="17.25" customHeight="1" x14ac:dyDescent="0.2">
      <c r="A42" s="53"/>
      <c r="B42" s="55"/>
      <c r="C42" s="69"/>
      <c r="D42" s="70"/>
      <c r="E42" s="71"/>
      <c r="F42" s="71"/>
    </row>
    <row r="43" spans="1:6" s="16" customFormat="1" ht="22.5" customHeight="1" thickBot="1" x14ac:dyDescent="0.25">
      <c r="A43" s="53"/>
      <c r="B43" s="55"/>
      <c r="C43" s="69"/>
      <c r="D43" s="70"/>
      <c r="E43" s="71"/>
      <c r="F43" s="71"/>
    </row>
    <row r="44" spans="1:6" s="4" customFormat="1" ht="17.25" thickBot="1" x14ac:dyDescent="0.35">
      <c r="A44" s="46"/>
      <c r="B44" s="65" t="s">
        <v>203</v>
      </c>
      <c r="C44" s="73"/>
      <c r="D44" s="74"/>
      <c r="E44" s="75"/>
      <c r="F44" s="75">
        <f>SUM(F6:F42)</f>
        <v>0</v>
      </c>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DEL - RAZNO
B/10.0 RAZNO</oddHeader>
    <oddFooter>&amp;R&amp;"Arial Narrow,Običajno"&amp;P</oddFooter>
  </headerFooter>
  <rowBreaks count="1" manualBreakCount="1">
    <brk id="22" max="5"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0"/>
  <sheetViews>
    <sheetView showGridLines="0" tabSelected="1" view="pageBreakPreview" zoomScaleSheetLayoutView="100" workbookViewId="0">
      <selection activeCell="F38" sqref="F38"/>
    </sheetView>
  </sheetViews>
  <sheetFormatPr defaultRowHeight="16.5" x14ac:dyDescent="0.3"/>
  <cols>
    <col min="1" max="1" width="12.42578125" style="2" customWidth="1"/>
    <col min="2" max="2" width="14" style="2" customWidth="1"/>
    <col min="3" max="3" width="9" style="2" customWidth="1"/>
    <col min="4" max="4" width="9.140625" style="2"/>
    <col min="5" max="5" width="6.85546875" style="2" customWidth="1"/>
    <col min="6" max="6" width="9.140625" style="2"/>
    <col min="7" max="8" width="6.42578125" style="2" customWidth="1"/>
    <col min="9" max="9" width="13.5703125" style="13" customWidth="1"/>
    <col min="10" max="10" width="9.140625" style="2"/>
    <col min="11" max="11" width="24" style="2" hidden="1" customWidth="1"/>
    <col min="12" max="16384" width="9.140625" style="2"/>
  </cols>
  <sheetData>
    <row r="1" spans="1:9" x14ac:dyDescent="0.3">
      <c r="A1" s="37" t="s">
        <v>104</v>
      </c>
      <c r="B1" s="40" t="str">
        <f>'1. stran'!B6</f>
        <v>OBČINA BREŽICE</v>
      </c>
      <c r="C1" s="41"/>
      <c r="D1" s="41"/>
      <c r="E1" s="41"/>
      <c r="F1" s="41"/>
      <c r="G1" s="41"/>
      <c r="H1" s="41"/>
      <c r="I1" s="43"/>
    </row>
    <row r="2" spans="1:9" x14ac:dyDescent="0.3">
      <c r="A2" s="38"/>
      <c r="B2" s="4" t="str">
        <f>'1. stran'!B7</f>
        <v>Cesta prvih borcev 18</v>
      </c>
      <c r="I2" s="44"/>
    </row>
    <row r="3" spans="1:9" ht="19.5" customHeight="1" x14ac:dyDescent="0.3">
      <c r="A3" s="39"/>
      <c r="B3" s="19" t="str">
        <f>'1. stran'!B8</f>
        <v>8250 Brežice</v>
      </c>
      <c r="C3" s="42"/>
      <c r="D3" s="42"/>
      <c r="E3" s="42"/>
      <c r="F3" s="42"/>
      <c r="G3" s="42"/>
      <c r="H3" s="42"/>
      <c r="I3" s="45"/>
    </row>
    <row r="4" spans="1:9" x14ac:dyDescent="0.3">
      <c r="B4" s="4"/>
    </row>
    <row r="5" spans="1:9" ht="18" customHeight="1" x14ac:dyDescent="0.3">
      <c r="A5" s="68" t="s">
        <v>0</v>
      </c>
      <c r="B5" s="300" t="str">
        <f>'1. stran'!B11:E11</f>
        <v xml:space="preserve">OŠ ARTIČE - II.FAZA ŠOLA </v>
      </c>
      <c r="C5" s="300"/>
      <c r="D5" s="300"/>
      <c r="E5" s="300"/>
      <c r="F5" s="300"/>
      <c r="G5" s="300"/>
      <c r="H5" s="300"/>
      <c r="I5" s="301"/>
    </row>
    <row r="6" spans="1:9" x14ac:dyDescent="0.3">
      <c r="B6" s="4"/>
    </row>
    <row r="7" spans="1:9" x14ac:dyDescent="0.3">
      <c r="A7" s="23" t="s">
        <v>1</v>
      </c>
      <c r="B7" s="30" t="str">
        <f>'1. stran'!B17:E17</f>
        <v>PGD</v>
      </c>
      <c r="C7" s="21"/>
      <c r="D7" s="21"/>
      <c r="E7" s="21"/>
      <c r="F7" s="21"/>
      <c r="G7" s="21"/>
      <c r="H7" s="21"/>
      <c r="I7" s="22"/>
    </row>
    <row r="8" spans="1:9" ht="15" customHeight="1" x14ac:dyDescent="0.3"/>
    <row r="9" spans="1:9" ht="11.25" customHeight="1" x14ac:dyDescent="0.3"/>
    <row r="10" spans="1:9" ht="20.25" x14ac:dyDescent="0.3">
      <c r="B10" s="24" t="s">
        <v>4</v>
      </c>
      <c r="C10" s="25"/>
      <c r="D10" s="25"/>
      <c r="E10" s="25"/>
      <c r="F10" s="25"/>
      <c r="G10" s="25"/>
      <c r="H10" s="25"/>
      <c r="I10" s="26"/>
    </row>
    <row r="12" spans="1:9" x14ac:dyDescent="0.3">
      <c r="A12" s="14" t="s">
        <v>5</v>
      </c>
      <c r="B12" s="27" t="s">
        <v>6</v>
      </c>
      <c r="C12" s="25"/>
      <c r="D12" s="25"/>
      <c r="E12" s="25"/>
      <c r="F12" s="25"/>
      <c r="G12" s="25"/>
      <c r="H12" s="25"/>
      <c r="I12" s="26"/>
    </row>
    <row r="13" spans="1:9" ht="9.9499999999999993" customHeight="1" x14ac:dyDescent="0.3">
      <c r="A13" s="14"/>
      <c r="B13" s="4"/>
    </row>
    <row r="14" spans="1:9" x14ac:dyDescent="0.3">
      <c r="A14" s="7" t="s">
        <v>7</v>
      </c>
      <c r="B14" s="2" t="str">
        <f>'A|Pripravljalna d.'!B10</f>
        <v>PRIPRAVLJALNA DELA</v>
      </c>
      <c r="I14" s="13">
        <f>'A|Pripravljalna d.'!F24</f>
        <v>0</v>
      </c>
    </row>
    <row r="15" spans="1:9" x14ac:dyDescent="0.3">
      <c r="A15" s="7" t="s">
        <v>8</v>
      </c>
      <c r="B15" s="2" t="str">
        <f>'A|Zemeljska d.'!B1</f>
        <v>ZEMELJSKA DELA</v>
      </c>
      <c r="I15" s="13">
        <f>'A|Zemeljska d.'!F37</f>
        <v>0</v>
      </c>
    </row>
    <row r="16" spans="1:9" x14ac:dyDescent="0.3">
      <c r="A16" s="7" t="s">
        <v>9</v>
      </c>
      <c r="B16" s="2" t="str">
        <f>'A|Betonska d.'!B1</f>
        <v>BETONSKA DELA</v>
      </c>
      <c r="I16" s="13">
        <f>'A|Betonska d.'!F61</f>
        <v>0</v>
      </c>
    </row>
    <row r="17" spans="1:9" x14ac:dyDescent="0.3">
      <c r="A17" s="7" t="s">
        <v>10</v>
      </c>
      <c r="B17" s="2" t="str">
        <f>'A|Opaž-tesarska d.'!B1</f>
        <v>TESARSKA DELA - OPAŽ</v>
      </c>
      <c r="I17" s="13">
        <f>'A|Opaž-tesarska d.'!F48</f>
        <v>0</v>
      </c>
    </row>
    <row r="18" spans="1:9" x14ac:dyDescent="0.3">
      <c r="A18" s="7" t="s">
        <v>11</v>
      </c>
      <c r="B18" s="2" t="str">
        <f>'A|Zidarska d.'!B1</f>
        <v>ZIDARSKA DELA</v>
      </c>
      <c r="I18" s="13">
        <f>'A|Zidarska d.'!F116</f>
        <v>0</v>
      </c>
    </row>
    <row r="19" spans="1:9" x14ac:dyDescent="0.3">
      <c r="A19" s="7" t="s">
        <v>909</v>
      </c>
      <c r="B19" s="2" t="s">
        <v>906</v>
      </c>
      <c r="I19" s="13">
        <f>'A|Rušitvena d.'!F85</f>
        <v>0</v>
      </c>
    </row>
    <row r="20" spans="1:9" ht="20.100000000000001" customHeight="1" x14ac:dyDescent="0.3">
      <c r="A20" s="7"/>
      <c r="B20" s="27" t="s">
        <v>12</v>
      </c>
      <c r="C20" s="28"/>
      <c r="D20" s="28"/>
      <c r="E20" s="28"/>
      <c r="F20" s="28"/>
      <c r="G20" s="28"/>
      <c r="H20" s="28"/>
      <c r="I20" s="29">
        <f>SUM(I14:I19)</f>
        <v>0</v>
      </c>
    </row>
    <row r="21" spans="1:9" x14ac:dyDescent="0.3">
      <c r="A21" s="7"/>
    </row>
    <row r="22" spans="1:9" x14ac:dyDescent="0.3">
      <c r="A22" s="14" t="s">
        <v>13</v>
      </c>
      <c r="B22" s="27" t="s">
        <v>14</v>
      </c>
      <c r="C22" s="25"/>
      <c r="D22" s="25"/>
      <c r="E22" s="25"/>
      <c r="F22" s="25"/>
      <c r="G22" s="25"/>
      <c r="H22" s="25"/>
      <c r="I22" s="26"/>
    </row>
    <row r="23" spans="1:9" ht="9.9499999999999993" customHeight="1" x14ac:dyDescent="0.3">
      <c r="A23" s="14"/>
      <c r="B23" s="4"/>
    </row>
    <row r="24" spans="1:9" x14ac:dyDescent="0.3">
      <c r="A24" s="7" t="s">
        <v>15</v>
      </c>
      <c r="B24" s="2" t="str">
        <f>'B|Krovsko kleparska d.'!B5</f>
        <v>KROVSKO KLEPARSKA DELA</v>
      </c>
      <c r="I24" s="13">
        <f>'B|Krovsko kleparska d.'!F74</f>
        <v>0</v>
      </c>
    </row>
    <row r="25" spans="1:9" x14ac:dyDescent="0.3">
      <c r="A25" s="7" t="s">
        <v>16</v>
      </c>
      <c r="B25" s="2" t="str">
        <f>'B|Ključavničarska d.'!B1</f>
        <v>KLJUČAVNIČARSKA DELA</v>
      </c>
      <c r="I25" s="13">
        <f>'B|Ključavničarska d.'!F24</f>
        <v>0</v>
      </c>
    </row>
    <row r="26" spans="1:9" x14ac:dyDescent="0.3">
      <c r="A26" s="7" t="s">
        <v>17</v>
      </c>
      <c r="B26" s="2" t="str">
        <f>'B|Stavbno pohi.'!B1</f>
        <v>STAVBNO POHIŠTVO</v>
      </c>
      <c r="I26" s="13">
        <f>'B|Stavbno pohi.'!G290</f>
        <v>0</v>
      </c>
    </row>
    <row r="27" spans="1:9" x14ac:dyDescent="0.3">
      <c r="A27" s="7" t="s">
        <v>18</v>
      </c>
      <c r="B27" s="2" t="str">
        <f>'B|Tlakarska d.'!B1</f>
        <v>TLAKARSKA DELA</v>
      </c>
      <c r="I27" s="13">
        <f>'B|Tlakarska d.'!F26</f>
        <v>0</v>
      </c>
    </row>
    <row r="28" spans="1:9" x14ac:dyDescent="0.3">
      <c r="A28" s="7" t="s">
        <v>19</v>
      </c>
      <c r="B28" s="2" t="str">
        <f>'B|Keramičarska d.'!B1</f>
        <v>KERAMIČARSKA DELA</v>
      </c>
      <c r="I28" s="13">
        <f>'B|Keramičarska d.'!F59</f>
        <v>0</v>
      </c>
    </row>
    <row r="29" spans="1:9" x14ac:dyDescent="0.3">
      <c r="A29" s="7" t="s">
        <v>20</v>
      </c>
      <c r="B29" s="2" t="str">
        <f>'B|Slikopleskarska d.'!B1</f>
        <v>SLIKOPLESKARSKA DELA</v>
      </c>
      <c r="I29" s="13">
        <f>'B|Slikopleskarska d.'!F22</f>
        <v>0</v>
      </c>
    </row>
    <row r="30" spans="1:9" x14ac:dyDescent="0.3">
      <c r="A30" s="7" t="s">
        <v>21</v>
      </c>
      <c r="B30" s="2" t="str">
        <f>'B|Montažerska d.'!B1</f>
        <v>MONTAŽERSKA DELA</v>
      </c>
      <c r="I30" s="13">
        <f>'B|Montažerska d.'!F66</f>
        <v>0</v>
      </c>
    </row>
    <row r="31" spans="1:9" x14ac:dyDescent="0.3">
      <c r="A31" s="7" t="s">
        <v>202</v>
      </c>
      <c r="B31" s="2" t="str">
        <f>'B|Estrih'!B1</f>
        <v>ESTRIH</v>
      </c>
      <c r="I31" s="13">
        <f>'B|Estrih'!F21</f>
        <v>0</v>
      </c>
    </row>
    <row r="32" spans="1:9" x14ac:dyDescent="0.3">
      <c r="A32" s="7" t="s">
        <v>245</v>
      </c>
      <c r="B32" s="2" t="str">
        <f>'B|Dvigalo'!B1</f>
        <v>DVIGALO</v>
      </c>
      <c r="I32" s="13">
        <f>'B|Dvigalo'!F26</f>
        <v>0</v>
      </c>
    </row>
    <row r="33" spans="1:11" x14ac:dyDescent="0.3">
      <c r="A33" s="7" t="s">
        <v>513</v>
      </c>
      <c r="B33" s="2" t="str">
        <f>'B|Razno'!B1</f>
        <v>RAZNO</v>
      </c>
      <c r="I33" s="13">
        <f>'B|Razno'!F44</f>
        <v>0</v>
      </c>
    </row>
    <row r="34" spans="1:11" s="4" customFormat="1" ht="20.100000000000001" customHeight="1" x14ac:dyDescent="0.3">
      <c r="B34" s="27" t="s">
        <v>22</v>
      </c>
      <c r="C34" s="28"/>
      <c r="D34" s="28"/>
      <c r="E34" s="28"/>
      <c r="F34" s="28"/>
      <c r="G34" s="28"/>
      <c r="H34" s="28"/>
      <c r="I34" s="29">
        <f>SUM(I24:I33)</f>
        <v>0</v>
      </c>
    </row>
    <row r="35" spans="1:11" s="4" customFormat="1" ht="22.5" customHeight="1" x14ac:dyDescent="0.3">
      <c r="I35" s="15"/>
    </row>
    <row r="36" spans="1:11" ht="17.25" thickBot="1" x14ac:dyDescent="0.35">
      <c r="K36" s="13">
        <f>SUM(I14:I18,I24,I25,I26:I32)</f>
        <v>0</v>
      </c>
    </row>
    <row r="37" spans="1:11" s="18" customFormat="1" ht="20.100000000000001" customHeight="1" x14ac:dyDescent="0.3">
      <c r="B37" s="31" t="s">
        <v>99</v>
      </c>
      <c r="C37" s="32"/>
      <c r="D37" s="32"/>
      <c r="E37" s="32"/>
      <c r="F37" s="32"/>
      <c r="G37" s="32"/>
      <c r="H37" s="32"/>
      <c r="I37" s="33">
        <f>I34+I20</f>
        <v>0</v>
      </c>
    </row>
    <row r="38" spans="1:11" s="18" customFormat="1" ht="17.25" customHeight="1" thickBot="1" x14ac:dyDescent="0.35">
      <c r="B38" s="34" t="s">
        <v>100</v>
      </c>
      <c r="C38" s="35"/>
      <c r="D38" s="35"/>
      <c r="E38" s="35"/>
      <c r="F38" s="35"/>
      <c r="G38" s="35"/>
      <c r="H38" s="35"/>
      <c r="I38" s="36">
        <f>I37*0.22</f>
        <v>0</v>
      </c>
    </row>
    <row r="39" spans="1:11" s="18" customFormat="1" ht="17.25" customHeight="1" thickBot="1" x14ac:dyDescent="0.35">
      <c r="B39" s="4"/>
      <c r="I39" s="20"/>
    </row>
    <row r="40" spans="1:11" s="18" customFormat="1" ht="34.5" customHeight="1" thickBot="1" x14ac:dyDescent="0.35">
      <c r="B40" s="284" t="s">
        <v>101</v>
      </c>
      <c r="C40" s="285"/>
      <c r="D40" s="285"/>
      <c r="E40" s="285"/>
      <c r="F40" s="285"/>
      <c r="G40" s="285"/>
      <c r="H40" s="285"/>
      <c r="I40" s="286">
        <f>I37+I38</f>
        <v>0</v>
      </c>
    </row>
  </sheetData>
  <sheetProtection selectLockedCells="1" selectUnlockedCells="1"/>
  <mergeCells count="1">
    <mergeCell ref="B5:I5"/>
  </mergeCells>
  <pageMargins left="0.78740157480314965" right="0.59055118110236227" top="0.63" bottom="0.55118110236220474" header="0.51181102362204722" footer="0.5118110236220472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view="pageBreakPreview" topLeftCell="A15" zoomScaleSheetLayoutView="100" workbookViewId="0">
      <selection activeCell="E20" sqref="E20"/>
    </sheetView>
  </sheetViews>
  <sheetFormatPr defaultRowHeight="16.5" x14ac:dyDescent="0.3"/>
  <cols>
    <col min="1" max="1" width="7.140625" style="8" customWidth="1"/>
    <col min="2" max="2" width="39.42578125" style="2" customWidth="1"/>
    <col min="3" max="3" width="8.28515625" style="2" customWidth="1"/>
    <col min="4" max="4" width="10.140625" style="2" customWidth="1"/>
    <col min="5" max="5" width="11.42578125" style="2" customWidth="1"/>
    <col min="6" max="6" width="13" style="2" customWidth="1"/>
    <col min="7" max="11" width="9.140625" style="2"/>
    <col min="12" max="12" width="7.140625" style="2" customWidth="1"/>
    <col min="13" max="16384" width="9.140625" style="2"/>
  </cols>
  <sheetData>
    <row r="1" spans="1:6" ht="19.5" thickBot="1" x14ac:dyDescent="0.35">
      <c r="A1" s="1" t="s">
        <v>5</v>
      </c>
      <c r="B1" s="66" t="s">
        <v>6</v>
      </c>
      <c r="C1" s="118"/>
      <c r="D1" s="118"/>
      <c r="E1" s="118"/>
      <c r="F1" s="118"/>
    </row>
    <row r="2" spans="1:6" ht="16.5" customHeight="1" thickTop="1" x14ac:dyDescent="0.3">
      <c r="A2" s="119"/>
      <c r="B2" s="123"/>
    </row>
    <row r="3" spans="1:6" ht="9.75" customHeight="1" x14ac:dyDescent="0.3">
      <c r="A3" s="119"/>
      <c r="B3" s="123"/>
    </row>
    <row r="4" spans="1:6" s="11" customFormat="1" ht="42.75" customHeight="1" x14ac:dyDescent="0.25">
      <c r="A4" s="125"/>
      <c r="B4" s="302" t="s">
        <v>378</v>
      </c>
      <c r="C4" s="302"/>
      <c r="D4" s="302"/>
      <c r="E4" s="302"/>
      <c r="F4" s="302"/>
    </row>
    <row r="5" spans="1:6" s="11" customFormat="1" ht="44.25" customHeight="1" x14ac:dyDescent="0.25">
      <c r="A5" s="125"/>
      <c r="B5" s="303" t="s">
        <v>250</v>
      </c>
      <c r="C5" s="303"/>
      <c r="D5" s="303"/>
      <c r="E5" s="303"/>
      <c r="F5" s="303"/>
    </row>
    <row r="6" spans="1:6" s="11" customFormat="1" ht="45" customHeight="1" x14ac:dyDescent="0.25">
      <c r="A6" s="125"/>
      <c r="B6" s="302" t="s">
        <v>116</v>
      </c>
      <c r="C6" s="302"/>
      <c r="D6" s="302"/>
      <c r="E6" s="302"/>
      <c r="F6" s="302"/>
    </row>
    <row r="7" spans="1:6" s="11" customFormat="1" ht="30.75" customHeight="1" x14ac:dyDescent="0.25">
      <c r="A7" s="125"/>
      <c r="B7" s="303" t="s">
        <v>117</v>
      </c>
      <c r="C7" s="303"/>
      <c r="D7" s="303"/>
      <c r="E7" s="303"/>
      <c r="F7" s="303"/>
    </row>
    <row r="8" spans="1:6" ht="17.25" customHeight="1" x14ac:dyDescent="0.3">
      <c r="A8" s="119"/>
      <c r="B8" s="123"/>
    </row>
    <row r="9" spans="1:6" ht="17.25" customHeight="1" x14ac:dyDescent="0.3">
      <c r="A9" s="119"/>
      <c r="B9" s="123"/>
    </row>
    <row r="10" spans="1:6" x14ac:dyDescent="0.3">
      <c r="A10" s="3" t="s">
        <v>23</v>
      </c>
      <c r="B10" s="4" t="s">
        <v>24</v>
      </c>
      <c r="C10"/>
      <c r="D10"/>
      <c r="E10"/>
      <c r="F10"/>
    </row>
    <row r="12" spans="1:6" s="4" customFormat="1" ht="17.25" thickBot="1" x14ac:dyDescent="0.35">
      <c r="A12" s="5"/>
      <c r="B12" s="62" t="s">
        <v>25</v>
      </c>
      <c r="C12" s="6" t="s">
        <v>26</v>
      </c>
      <c r="D12" s="6" t="s">
        <v>27</v>
      </c>
      <c r="E12" s="6" t="s">
        <v>28</v>
      </c>
      <c r="F12" s="6" t="s">
        <v>29</v>
      </c>
    </row>
    <row r="13" spans="1:6" ht="17.25" thickTop="1" x14ac:dyDescent="0.3">
      <c r="A13"/>
      <c r="B13"/>
      <c r="C13"/>
      <c r="D13"/>
      <c r="E13"/>
      <c r="F13"/>
    </row>
    <row r="14" spans="1:6" ht="150" customHeight="1" x14ac:dyDescent="0.3">
      <c r="A14" s="60" t="s">
        <v>30</v>
      </c>
      <c r="B14" s="61" t="s">
        <v>251</v>
      </c>
      <c r="C14" s="69" t="s">
        <v>32</v>
      </c>
      <c r="D14" s="70">
        <v>1</v>
      </c>
      <c r="E14" s="71"/>
      <c r="F14" s="71">
        <f>E14*D14</f>
        <v>0</v>
      </c>
    </row>
    <row r="15" spans="1:6" x14ac:dyDescent="0.3">
      <c r="A15" s="60"/>
      <c r="B15" s="61"/>
      <c r="C15" s="69"/>
      <c r="D15" s="70"/>
      <c r="E15" s="71"/>
      <c r="F15"/>
    </row>
    <row r="16" spans="1:6" ht="44.25" customHeight="1" x14ac:dyDescent="0.3">
      <c r="A16" s="60" t="s">
        <v>182</v>
      </c>
      <c r="B16" s="61" t="s">
        <v>252</v>
      </c>
      <c r="C16" s="69" t="s">
        <v>32</v>
      </c>
      <c r="D16" s="70">
        <v>1</v>
      </c>
      <c r="E16" s="71"/>
      <c r="F16" s="71">
        <f>E16*D16</f>
        <v>0</v>
      </c>
    </row>
    <row r="17" spans="1:6" x14ac:dyDescent="0.3">
      <c r="A17" s="60"/>
      <c r="B17" s="61"/>
      <c r="C17" s="69"/>
      <c r="D17" s="70"/>
      <c r="E17" s="71"/>
      <c r="F17"/>
    </row>
    <row r="18" spans="1:6" ht="42" customHeight="1" x14ac:dyDescent="0.3">
      <c r="A18" s="60" t="s">
        <v>183</v>
      </c>
      <c r="B18" s="61" t="s">
        <v>184</v>
      </c>
      <c r="C18" s="69" t="s">
        <v>32</v>
      </c>
      <c r="D18" s="70">
        <v>1</v>
      </c>
      <c r="E18" s="71"/>
      <c r="F18" s="71">
        <f>E18*D18</f>
        <v>0</v>
      </c>
    </row>
    <row r="19" spans="1:6" x14ac:dyDescent="0.3">
      <c r="A19" s="60"/>
      <c r="B19" s="61"/>
      <c r="C19" s="69"/>
      <c r="D19" s="70"/>
      <c r="E19" s="71"/>
      <c r="F19"/>
    </row>
    <row r="20" spans="1:6" ht="81.75" customHeight="1" x14ac:dyDescent="0.3">
      <c r="A20" s="60" t="s">
        <v>185</v>
      </c>
      <c r="B20" s="61" t="s">
        <v>186</v>
      </c>
      <c r="C20" s="69" t="s">
        <v>32</v>
      </c>
      <c r="D20" s="70">
        <v>1</v>
      </c>
      <c r="E20" s="71"/>
      <c r="F20" s="71">
        <f>E20*D20</f>
        <v>0</v>
      </c>
    </row>
    <row r="21" spans="1:6" x14ac:dyDescent="0.3">
      <c r="A21" s="60"/>
      <c r="B21" s="61"/>
      <c r="C21" s="69"/>
      <c r="D21" s="70"/>
      <c r="E21" s="71"/>
      <c r="F21"/>
    </row>
    <row r="22" spans="1:6" ht="81" customHeight="1" x14ac:dyDescent="0.3">
      <c r="A22" s="60" t="s">
        <v>187</v>
      </c>
      <c r="B22" s="115" t="s">
        <v>188</v>
      </c>
      <c r="C22" s="126" t="s">
        <v>32</v>
      </c>
      <c r="D22" s="127">
        <v>1</v>
      </c>
      <c r="E22" s="196"/>
      <c r="F22" s="71">
        <f>E22*D22</f>
        <v>0</v>
      </c>
    </row>
    <row r="23" spans="1:6" ht="17.25" thickBot="1" x14ac:dyDescent="0.35">
      <c r="A23" s="122"/>
      <c r="B23" s="124"/>
      <c r="C23" s="7"/>
      <c r="D23" s="120"/>
      <c r="E23" s="121"/>
      <c r="F23" s="121"/>
    </row>
    <row r="24" spans="1:6" ht="17.25" thickBot="1" x14ac:dyDescent="0.35">
      <c r="A24" s="48"/>
      <c r="B24" s="65" t="s">
        <v>33</v>
      </c>
      <c r="C24" s="107"/>
      <c r="D24" s="108"/>
      <c r="E24" s="47"/>
      <c r="F24" s="47">
        <f>SUM(F14:F23)</f>
        <v>0</v>
      </c>
    </row>
    <row r="25" spans="1:6" ht="17.25" thickTop="1" x14ac:dyDescent="0.3">
      <c r="A25" s="60"/>
      <c r="B25" s="61"/>
      <c r="C25" s="69"/>
      <c r="D25" s="70"/>
      <c r="E25" s="71"/>
      <c r="F25" s="71"/>
    </row>
  </sheetData>
  <sheetProtection selectLockedCells="1" selectUnlockedCells="1"/>
  <mergeCells count="4">
    <mergeCell ref="B4:F4"/>
    <mergeCell ref="B5:F5"/>
    <mergeCell ref="B6:F6"/>
    <mergeCell ref="B7:F7"/>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A./1.0 PRIPRAVLJALNA DELA</oddHeader>
    <oddFooter>&amp;R&amp;"Arial Narrow,Običajno"&amp;P</oddFooter>
  </headerFooter>
  <rowBreaks count="1" manualBreakCount="1">
    <brk id="19" max="5"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8"/>
  <sheetViews>
    <sheetView view="pageBreakPreview" topLeftCell="A2" zoomScaleSheetLayoutView="100" workbookViewId="0">
      <selection activeCell="E14" sqref="E14:E35"/>
    </sheetView>
  </sheetViews>
  <sheetFormatPr defaultRowHeight="16.5" x14ac:dyDescent="0.3"/>
  <cols>
    <col min="1" max="1" width="7.140625" style="8" customWidth="1"/>
    <col min="2" max="2" width="39.42578125" style="2" customWidth="1"/>
    <col min="3" max="3" width="8.5703125" style="8" customWidth="1"/>
    <col min="4" max="4" width="11.140625" style="8" customWidth="1"/>
    <col min="5" max="5" width="11" style="8" customWidth="1"/>
    <col min="6" max="6" width="12.42578125" style="8" customWidth="1"/>
    <col min="7" max="7" width="9.140625" style="110"/>
    <col min="8" max="11" width="9.140625" style="2"/>
    <col min="12" max="12" width="7.140625" style="2" customWidth="1"/>
    <col min="13" max="16384" width="9.140625" style="2"/>
  </cols>
  <sheetData>
    <row r="1" spans="1:7" x14ac:dyDescent="0.3">
      <c r="A1" s="3" t="s">
        <v>34</v>
      </c>
      <c r="B1" s="4" t="s">
        <v>35</v>
      </c>
      <c r="C1"/>
      <c r="D1"/>
      <c r="E1"/>
      <c r="F1"/>
    </row>
    <row r="2" spans="1:7" x14ac:dyDescent="0.3">
      <c r="A2" s="3"/>
      <c r="B2" s="4"/>
      <c r="C2"/>
      <c r="D2"/>
      <c r="E2"/>
      <c r="F2"/>
    </row>
    <row r="3" spans="1:7" customFormat="1" ht="15" x14ac:dyDescent="0.25">
      <c r="A3" s="310" t="s">
        <v>123</v>
      </c>
      <c r="B3" s="311"/>
      <c r="C3" s="311"/>
      <c r="D3" s="311"/>
      <c r="E3" s="311"/>
      <c r="F3" s="312"/>
      <c r="G3" s="111"/>
    </row>
    <row r="4" spans="1:7" s="76" customFormat="1" ht="26.25" customHeight="1" x14ac:dyDescent="0.25">
      <c r="A4" s="313" t="s">
        <v>124</v>
      </c>
      <c r="B4" s="314"/>
      <c r="C4" s="314"/>
      <c r="D4" s="314"/>
      <c r="E4" s="314"/>
      <c r="F4" s="315"/>
      <c r="G4" s="112"/>
    </row>
    <row r="5" spans="1:7" s="76" customFormat="1" ht="41.25" customHeight="1" x14ac:dyDescent="0.25">
      <c r="A5" s="304" t="s">
        <v>125</v>
      </c>
      <c r="B5" s="305"/>
      <c r="C5" s="305"/>
      <c r="D5" s="305"/>
      <c r="E5" s="305"/>
      <c r="F5" s="306"/>
      <c r="G5" s="112"/>
    </row>
    <row r="6" spans="1:7" s="76" customFormat="1" ht="26.25" customHeight="1" x14ac:dyDescent="0.25">
      <c r="A6" s="304" t="s">
        <v>126</v>
      </c>
      <c r="B6" s="305"/>
      <c r="C6" s="305"/>
      <c r="D6" s="305"/>
      <c r="E6" s="305"/>
      <c r="F6" s="306"/>
      <c r="G6" s="112"/>
    </row>
    <row r="7" spans="1:7" s="76" customFormat="1" ht="26.25" customHeight="1" x14ac:dyDescent="0.25">
      <c r="A7" s="304" t="s">
        <v>253</v>
      </c>
      <c r="B7" s="305"/>
      <c r="C7" s="305"/>
      <c r="D7" s="305"/>
      <c r="E7" s="305"/>
      <c r="F7" s="306"/>
      <c r="G7" s="112"/>
    </row>
    <row r="8" spans="1:7" x14ac:dyDescent="0.3">
      <c r="A8" s="307" t="s">
        <v>254</v>
      </c>
      <c r="B8" s="308"/>
      <c r="C8" s="308"/>
      <c r="D8" s="308"/>
      <c r="E8" s="308"/>
      <c r="F8" s="309"/>
    </row>
    <row r="9" spans="1:7" x14ac:dyDescent="0.3">
      <c r="A9" s="133" t="s">
        <v>255</v>
      </c>
      <c r="B9" s="40"/>
      <c r="C9" s="41"/>
      <c r="D9" s="41"/>
      <c r="E9" s="41"/>
      <c r="F9" s="128"/>
    </row>
    <row r="10" spans="1:7" x14ac:dyDescent="0.3">
      <c r="A10" s="132" t="s">
        <v>127</v>
      </c>
      <c r="B10" s="42"/>
      <c r="C10" s="42"/>
      <c r="D10" s="42"/>
      <c r="E10" s="42"/>
      <c r="F10" s="129"/>
    </row>
    <row r="11" spans="1:7" x14ac:dyDescent="0.3">
      <c r="A11" s="131"/>
      <c r="C11" s="2"/>
      <c r="D11" s="2"/>
      <c r="E11" s="2"/>
      <c r="F11" s="2"/>
    </row>
    <row r="12" spans="1:7" ht="16.5" customHeight="1" x14ac:dyDescent="0.3">
      <c r="A12" s="131"/>
      <c r="C12" s="2"/>
      <c r="D12" s="2"/>
      <c r="E12" s="2"/>
      <c r="F12" s="2"/>
    </row>
    <row r="13" spans="1:7" ht="17.25" thickBot="1" x14ac:dyDescent="0.35">
      <c r="A13" s="5"/>
      <c r="B13" s="62" t="s">
        <v>25</v>
      </c>
      <c r="C13" s="6" t="s">
        <v>26</v>
      </c>
      <c r="D13" s="6" t="s">
        <v>27</v>
      </c>
      <c r="E13" s="6" t="s">
        <v>28</v>
      </c>
      <c r="F13" s="6" t="s">
        <v>29</v>
      </c>
    </row>
    <row r="14" spans="1:7" s="4" customFormat="1" ht="17.25" thickTop="1" x14ac:dyDescent="0.3">
      <c r="A14"/>
      <c r="B14"/>
      <c r="C14"/>
      <c r="D14"/>
      <c r="E14"/>
      <c r="F14"/>
      <c r="G14" s="113"/>
    </row>
    <row r="15" spans="1:7" ht="76.5" x14ac:dyDescent="0.3">
      <c r="A15" s="53" t="s">
        <v>36</v>
      </c>
      <c r="B15" s="55" t="s">
        <v>256</v>
      </c>
      <c r="C15" s="69" t="s">
        <v>37</v>
      </c>
      <c r="D15" s="70">
        <v>50</v>
      </c>
      <c r="E15" s="71"/>
      <c r="F15" s="71">
        <f>E15*D15</f>
        <v>0</v>
      </c>
    </row>
    <row r="16" spans="1:7" s="16" customFormat="1" ht="15" x14ac:dyDescent="0.25">
      <c r="A16" s="54"/>
      <c r="B16"/>
      <c r="C16"/>
      <c r="D16"/>
      <c r="E16"/>
      <c r="F16"/>
      <c r="G16" s="114"/>
    </row>
    <row r="17" spans="1:7" s="16" customFormat="1" ht="51" x14ac:dyDescent="0.2">
      <c r="A17" s="53" t="s">
        <v>120</v>
      </c>
      <c r="B17" s="61" t="s">
        <v>388</v>
      </c>
      <c r="C17" s="69" t="s">
        <v>37</v>
      </c>
      <c r="D17" s="70">
        <v>943.32</v>
      </c>
      <c r="E17" s="71"/>
      <c r="F17" s="71">
        <f>E17*D17</f>
        <v>0</v>
      </c>
      <c r="G17" s="114"/>
    </row>
    <row r="18" spans="1:7" s="16" customFormat="1" ht="15" x14ac:dyDescent="0.25">
      <c r="A18" s="54"/>
      <c r="C18" s="69"/>
      <c r="D18" s="69"/>
      <c r="E18" s="69"/>
      <c r="F18"/>
      <c r="G18" s="114"/>
    </row>
    <row r="19" spans="1:7" s="16" customFormat="1" ht="51" x14ac:dyDescent="0.2">
      <c r="A19" s="53" t="s">
        <v>85</v>
      </c>
      <c r="B19" s="61" t="s">
        <v>389</v>
      </c>
      <c r="C19" s="69" t="s">
        <v>37</v>
      </c>
      <c r="D19" s="70">
        <v>63.28</v>
      </c>
      <c r="E19" s="71"/>
      <c r="F19" s="71">
        <f>E19*D19</f>
        <v>0</v>
      </c>
      <c r="G19" s="114"/>
    </row>
    <row r="20" spans="1:7" s="16" customFormat="1" ht="15" x14ac:dyDescent="0.25">
      <c r="A20" s="54"/>
      <c r="C20" s="69"/>
      <c r="D20" s="69"/>
      <c r="E20" s="69"/>
      <c r="F20"/>
      <c r="G20" s="114"/>
    </row>
    <row r="21" spans="1:7" s="16" customFormat="1" ht="44.25" customHeight="1" x14ac:dyDescent="0.2">
      <c r="A21" s="53" t="s">
        <v>86</v>
      </c>
      <c r="B21" s="61" t="s">
        <v>257</v>
      </c>
      <c r="C21" s="69" t="s">
        <v>37</v>
      </c>
      <c r="D21" s="70">
        <v>10</v>
      </c>
      <c r="E21" s="71"/>
      <c r="F21" s="71">
        <f>E21*D21</f>
        <v>0</v>
      </c>
      <c r="G21" s="114"/>
    </row>
    <row r="22" spans="1:7" s="16" customFormat="1" ht="15" x14ac:dyDescent="0.25">
      <c r="A22" s="54"/>
      <c r="C22" s="69"/>
      <c r="D22" s="69"/>
      <c r="E22" s="69"/>
      <c r="F22"/>
      <c r="G22" s="114"/>
    </row>
    <row r="23" spans="1:7" s="16" customFormat="1" ht="45" customHeight="1" x14ac:dyDescent="0.2">
      <c r="A23" s="53" t="s">
        <v>206</v>
      </c>
      <c r="B23" s="61" t="s">
        <v>258</v>
      </c>
      <c r="C23" s="69" t="s">
        <v>38</v>
      </c>
      <c r="D23" s="70">
        <v>628.9</v>
      </c>
      <c r="E23" s="71"/>
      <c r="F23" s="71">
        <f>E23*D23</f>
        <v>0</v>
      </c>
      <c r="G23" s="114"/>
    </row>
    <row r="24" spans="1:7" s="16" customFormat="1" ht="15" x14ac:dyDescent="0.25">
      <c r="A24" s="54"/>
      <c r="B24" s="61"/>
      <c r="C24" s="50"/>
      <c r="D24" s="51"/>
      <c r="E24" s="69"/>
      <c r="F24"/>
      <c r="G24" s="114"/>
    </row>
    <row r="25" spans="1:7" s="16" customFormat="1" ht="56.25" customHeight="1" x14ac:dyDescent="0.2">
      <c r="A25" s="53" t="s">
        <v>207</v>
      </c>
      <c r="B25" s="61" t="s">
        <v>204</v>
      </c>
      <c r="C25" s="69" t="s">
        <v>38</v>
      </c>
      <c r="D25" s="70">
        <v>628.9</v>
      </c>
      <c r="E25" s="71"/>
      <c r="F25" s="71">
        <f>E25*D25</f>
        <v>0</v>
      </c>
      <c r="G25" s="114"/>
    </row>
    <row r="26" spans="1:7" s="16" customFormat="1" ht="15" x14ac:dyDescent="0.25">
      <c r="A26" s="54"/>
      <c r="C26" s="69"/>
      <c r="D26" s="69"/>
      <c r="E26" s="69"/>
      <c r="F26"/>
      <c r="G26" s="114"/>
    </row>
    <row r="27" spans="1:7" s="16" customFormat="1" ht="47.25" customHeight="1" x14ac:dyDescent="0.2">
      <c r="A27" s="53" t="s">
        <v>208</v>
      </c>
      <c r="B27" s="61" t="s">
        <v>205</v>
      </c>
      <c r="C27" s="69" t="s">
        <v>38</v>
      </c>
      <c r="D27" s="70">
        <v>628.9</v>
      </c>
      <c r="E27" s="71"/>
      <c r="F27" s="71">
        <f>E27*D27</f>
        <v>0</v>
      </c>
      <c r="G27" s="114"/>
    </row>
    <row r="28" spans="1:7" s="16" customFormat="1" ht="15" x14ac:dyDescent="0.25">
      <c r="A28" s="54"/>
      <c r="C28" s="69"/>
      <c r="D28" s="69"/>
      <c r="E28" s="69"/>
      <c r="F28"/>
      <c r="G28" s="114"/>
    </row>
    <row r="29" spans="1:7" s="16" customFormat="1" ht="63.75" x14ac:dyDescent="0.2">
      <c r="A29" s="53" t="s">
        <v>209</v>
      </c>
      <c r="B29" s="61" t="s">
        <v>259</v>
      </c>
      <c r="C29" s="69" t="s">
        <v>37</v>
      </c>
      <c r="D29" s="70">
        <v>314.44</v>
      </c>
      <c r="E29" s="71"/>
      <c r="F29" s="71">
        <f>E29*D29</f>
        <v>0</v>
      </c>
      <c r="G29" s="114"/>
    </row>
    <row r="30" spans="1:7" s="16" customFormat="1" ht="15" x14ac:dyDescent="0.25">
      <c r="A30" s="54"/>
      <c r="B30" s="61"/>
      <c r="C30" s="69"/>
      <c r="D30" s="70"/>
      <c r="E30" s="71"/>
      <c r="F30"/>
      <c r="G30" s="114"/>
    </row>
    <row r="31" spans="1:7" s="16" customFormat="1" ht="73.5" customHeight="1" x14ac:dyDescent="0.2">
      <c r="A31" s="53" t="s">
        <v>387</v>
      </c>
      <c r="B31" s="61" t="s">
        <v>260</v>
      </c>
      <c r="C31" s="69" t="s">
        <v>37</v>
      </c>
      <c r="D31" s="70">
        <v>84.44</v>
      </c>
      <c r="E31" s="71"/>
      <c r="F31" s="71">
        <f>E31*D31</f>
        <v>0</v>
      </c>
      <c r="G31" s="114"/>
    </row>
    <row r="32" spans="1:7" s="16" customFormat="1" ht="15" x14ac:dyDescent="0.25">
      <c r="A32" s="54"/>
      <c r="B32" s="61"/>
      <c r="C32" s="69"/>
      <c r="D32" s="70"/>
      <c r="E32" s="71"/>
      <c r="F32"/>
      <c r="G32" s="114"/>
    </row>
    <row r="33" spans="1:7" s="16" customFormat="1" ht="59.25" customHeight="1" x14ac:dyDescent="0.2">
      <c r="A33" s="53" t="s">
        <v>210</v>
      </c>
      <c r="B33" s="61" t="s">
        <v>261</v>
      </c>
      <c r="C33" s="69" t="s">
        <v>37</v>
      </c>
      <c r="D33" s="70">
        <v>1006.6</v>
      </c>
      <c r="E33" s="71"/>
      <c r="F33" s="71">
        <f>E33*D33</f>
        <v>0</v>
      </c>
      <c r="G33" s="114"/>
    </row>
    <row r="34" spans="1:7" s="16" customFormat="1" ht="15" x14ac:dyDescent="0.25">
      <c r="A34" s="54"/>
      <c r="B34" s="61"/>
      <c r="C34" s="69"/>
      <c r="D34" s="70"/>
      <c r="E34" s="71"/>
      <c r="F34"/>
      <c r="G34" s="114"/>
    </row>
    <row r="35" spans="1:7" s="16" customFormat="1" ht="70.5" customHeight="1" x14ac:dyDescent="0.2">
      <c r="A35" s="53" t="s">
        <v>211</v>
      </c>
      <c r="B35" s="61" t="s">
        <v>262</v>
      </c>
      <c r="C35" s="69" t="s">
        <v>32</v>
      </c>
      <c r="D35" s="70">
        <v>1</v>
      </c>
      <c r="E35" s="71"/>
      <c r="F35" s="71">
        <f>E35*D35</f>
        <v>0</v>
      </c>
      <c r="G35" s="114"/>
    </row>
    <row r="36" spans="1:7" s="16" customFormat="1" ht="13.5" thickBot="1" x14ac:dyDescent="0.25">
      <c r="A36" s="53"/>
      <c r="B36" s="61"/>
      <c r="C36" s="50"/>
      <c r="D36" s="130"/>
      <c r="E36" s="52"/>
      <c r="F36" s="52"/>
      <c r="G36" s="114"/>
    </row>
    <row r="37" spans="1:7" s="16" customFormat="1" ht="17.25" thickBot="1" x14ac:dyDescent="0.35">
      <c r="A37" s="48"/>
      <c r="B37" s="65" t="s">
        <v>39</v>
      </c>
      <c r="C37" s="107"/>
      <c r="D37" s="108"/>
      <c r="E37" s="47"/>
      <c r="F37" s="47">
        <f>SUM(F15:F36)</f>
        <v>0</v>
      </c>
      <c r="G37" s="114"/>
    </row>
    <row r="38" spans="1:7" ht="17.25" thickTop="1" x14ac:dyDescent="0.3"/>
  </sheetData>
  <sheetProtection selectLockedCells="1" selectUnlockedCells="1"/>
  <mergeCells count="6">
    <mergeCell ref="A7:F7"/>
    <mergeCell ref="A8:F8"/>
    <mergeCell ref="A3:F3"/>
    <mergeCell ref="A4:F4"/>
    <mergeCell ref="A5:F5"/>
    <mergeCell ref="A6:F6"/>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A/2.0 ZEMELJSKA DELA</oddHeader>
    <oddFooter>&amp;R&amp;"Arial Narrow,Običajno"&amp;P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2"/>
  <sheetViews>
    <sheetView view="pageBreakPreview" topLeftCell="A6" zoomScaleNormal="100" zoomScaleSheetLayoutView="100" workbookViewId="0">
      <selection activeCell="E16" sqref="E16:E60"/>
    </sheetView>
  </sheetViews>
  <sheetFormatPr defaultRowHeight="16.5" x14ac:dyDescent="0.3"/>
  <cols>
    <col min="1" max="1" width="7.140625" style="8" customWidth="1"/>
    <col min="2" max="2" width="40.140625" style="63" customWidth="1"/>
    <col min="3" max="3" width="8.7109375" style="2" customWidth="1"/>
    <col min="4" max="5" width="10.85546875" style="2" customWidth="1"/>
    <col min="6" max="6" width="12.140625" style="2" customWidth="1"/>
    <col min="7" max="10" width="9.140625" style="2"/>
    <col min="11" max="11" width="7.140625" style="2" customWidth="1"/>
    <col min="12" max="16384" width="9.140625" style="2"/>
  </cols>
  <sheetData>
    <row r="1" spans="1:6" x14ac:dyDescent="0.3">
      <c r="A1" s="3" t="s">
        <v>40</v>
      </c>
      <c r="B1" s="136" t="s">
        <v>41</v>
      </c>
      <c r="C1"/>
      <c r="D1"/>
      <c r="E1"/>
      <c r="F1"/>
    </row>
    <row r="2" spans="1:6" x14ac:dyDescent="0.3">
      <c r="A2" s="3"/>
      <c r="B2" s="136"/>
      <c r="C2"/>
      <c r="D2"/>
      <c r="E2"/>
      <c r="F2"/>
    </row>
    <row r="3" spans="1:6" customFormat="1" ht="15" x14ac:dyDescent="0.25">
      <c r="A3" s="77" t="s">
        <v>128</v>
      </c>
      <c r="B3" s="78"/>
      <c r="C3" s="79"/>
      <c r="D3" s="80"/>
      <c r="E3" s="79"/>
      <c r="F3" s="81"/>
    </row>
    <row r="4" spans="1:6" s="82" customFormat="1" ht="42" customHeight="1" x14ac:dyDescent="0.25">
      <c r="A4" s="322" t="s">
        <v>129</v>
      </c>
      <c r="B4" s="323"/>
      <c r="C4" s="323"/>
      <c r="D4" s="323"/>
      <c r="E4" s="323"/>
      <c r="F4" s="324"/>
    </row>
    <row r="5" spans="1:6" s="82" customFormat="1" ht="41.25" customHeight="1" x14ac:dyDescent="0.25">
      <c r="A5" s="325" t="s">
        <v>130</v>
      </c>
      <c r="B5" s="317"/>
      <c r="C5" s="317"/>
      <c r="D5" s="317"/>
      <c r="E5" s="317"/>
      <c r="F5" s="318"/>
    </row>
    <row r="6" spans="1:6" s="82" customFormat="1" ht="28.5" customHeight="1" x14ac:dyDescent="0.25">
      <c r="A6" s="325" t="s">
        <v>131</v>
      </c>
      <c r="B6" s="317"/>
      <c r="C6" s="317"/>
      <c r="D6" s="317"/>
      <c r="E6" s="317"/>
      <c r="F6" s="318"/>
    </row>
    <row r="7" spans="1:6" s="82" customFormat="1" ht="28.5" customHeight="1" x14ac:dyDescent="0.25">
      <c r="A7" s="316" t="s">
        <v>132</v>
      </c>
      <c r="B7" s="317"/>
      <c r="C7" s="317"/>
      <c r="D7" s="317"/>
      <c r="E7" s="317"/>
      <c r="F7" s="318"/>
    </row>
    <row r="8" spans="1:6" s="82" customFormat="1" ht="28.5" customHeight="1" x14ac:dyDescent="0.25">
      <c r="A8" s="316" t="s">
        <v>133</v>
      </c>
      <c r="B8" s="317"/>
      <c r="C8" s="317"/>
      <c r="D8" s="317"/>
      <c r="E8" s="317"/>
      <c r="F8" s="318"/>
    </row>
    <row r="9" spans="1:6" s="82" customFormat="1" ht="27" customHeight="1" x14ac:dyDescent="0.25">
      <c r="A9" s="316" t="s">
        <v>134</v>
      </c>
      <c r="B9" s="317"/>
      <c r="C9" s="317"/>
      <c r="D9" s="317"/>
      <c r="E9" s="317"/>
      <c r="F9" s="318"/>
    </row>
    <row r="10" spans="1:6" s="82" customFormat="1" ht="29.25" customHeight="1" x14ac:dyDescent="0.25">
      <c r="A10" s="316" t="s">
        <v>135</v>
      </c>
      <c r="B10" s="317"/>
      <c r="C10" s="317"/>
      <c r="D10" s="317"/>
      <c r="E10" s="317"/>
      <c r="F10" s="318"/>
    </row>
    <row r="11" spans="1:6" s="82" customFormat="1" ht="13.5" customHeight="1" x14ac:dyDescent="0.25">
      <c r="A11" s="319" t="s">
        <v>263</v>
      </c>
      <c r="B11" s="320"/>
      <c r="C11" s="320"/>
      <c r="D11" s="320"/>
      <c r="E11" s="320"/>
      <c r="F11" s="321"/>
    </row>
    <row r="12" spans="1:6" s="82" customFormat="1" ht="21" customHeight="1" x14ac:dyDescent="0.3">
      <c r="A12" s="3"/>
      <c r="B12" s="136"/>
      <c r="C12"/>
      <c r="D12"/>
      <c r="E12"/>
      <c r="F12"/>
    </row>
    <row r="13" spans="1:6" x14ac:dyDescent="0.3">
      <c r="A13" s="3"/>
      <c r="B13" s="136"/>
      <c r="C13"/>
      <c r="D13"/>
      <c r="E13"/>
      <c r="F13"/>
    </row>
    <row r="14" spans="1:6" ht="17.25" thickBot="1" x14ac:dyDescent="0.35">
      <c r="A14" s="5"/>
      <c r="B14" s="137" t="s">
        <v>25</v>
      </c>
      <c r="C14" s="6" t="s">
        <v>26</v>
      </c>
      <c r="D14" s="6" t="s">
        <v>27</v>
      </c>
      <c r="E14" s="6" t="s">
        <v>28</v>
      </c>
      <c r="F14" s="6" t="s">
        <v>29</v>
      </c>
    </row>
    <row r="15" spans="1:6" s="4" customFormat="1" ht="17.25" thickTop="1" x14ac:dyDescent="0.3">
      <c r="A15"/>
      <c r="B15"/>
      <c r="C15"/>
      <c r="D15"/>
      <c r="E15"/>
      <c r="F15"/>
    </row>
    <row r="16" spans="1:6" ht="51" x14ac:dyDescent="0.3">
      <c r="A16" s="53" t="s">
        <v>42</v>
      </c>
      <c r="B16" s="55" t="s">
        <v>318</v>
      </c>
      <c r="C16" s="69" t="s">
        <v>37</v>
      </c>
      <c r="D16" s="70">
        <v>25.5</v>
      </c>
      <c r="E16" s="71"/>
      <c r="F16" s="71">
        <f>E16*D16</f>
        <v>0</v>
      </c>
    </row>
    <row r="17" spans="1:8" s="16" customFormat="1" ht="15" x14ac:dyDescent="0.25">
      <c r="A17" s="209" t="s">
        <v>264</v>
      </c>
      <c r="B17" s="67" t="s">
        <v>390</v>
      </c>
      <c r="G17"/>
      <c r="H17"/>
    </row>
    <row r="18" spans="1:8" s="16" customFormat="1" ht="15" x14ac:dyDescent="0.25">
      <c r="A18"/>
      <c r="B18" s="67"/>
      <c r="F18"/>
      <c r="G18" s="134"/>
      <c r="H18" s="135"/>
    </row>
    <row r="19" spans="1:8" ht="51" x14ac:dyDescent="0.3">
      <c r="A19" s="53" t="s">
        <v>44</v>
      </c>
      <c r="B19" s="55" t="s">
        <v>391</v>
      </c>
      <c r="C19" s="69" t="s">
        <v>37</v>
      </c>
      <c r="D19" s="70">
        <v>153</v>
      </c>
      <c r="E19" s="71"/>
      <c r="F19" s="71">
        <f>E19*D19</f>
        <v>0</v>
      </c>
      <c r="G19"/>
      <c r="H19"/>
    </row>
    <row r="20" spans="1:8" s="16" customFormat="1" ht="15" x14ac:dyDescent="0.25">
      <c r="A20" s="209" t="s">
        <v>264</v>
      </c>
      <c r="B20" s="55" t="s">
        <v>392</v>
      </c>
      <c r="G20"/>
      <c r="H20"/>
    </row>
    <row r="21" spans="1:8" s="16" customFormat="1" ht="15" x14ac:dyDescent="0.25">
      <c r="A21"/>
      <c r="B21" s="55"/>
      <c r="F21"/>
      <c r="G21" s="134"/>
      <c r="H21" s="135"/>
    </row>
    <row r="22" spans="1:8" ht="51" x14ac:dyDescent="0.3">
      <c r="A22" s="53" t="s">
        <v>106</v>
      </c>
      <c r="B22" s="55" t="s">
        <v>393</v>
      </c>
      <c r="C22" s="69" t="s">
        <v>37</v>
      </c>
      <c r="D22" s="70">
        <v>29.03</v>
      </c>
      <c r="E22" s="71"/>
      <c r="F22" s="71">
        <f>E22*D22</f>
        <v>0</v>
      </c>
      <c r="G22" s="16"/>
      <c r="H22" s="16"/>
    </row>
    <row r="23" spans="1:8" s="16" customFormat="1" ht="12.75" x14ac:dyDescent="0.2">
      <c r="A23" s="209" t="s">
        <v>264</v>
      </c>
      <c r="B23" s="55" t="s">
        <v>394</v>
      </c>
      <c r="G23" s="205"/>
      <c r="H23" s="206"/>
    </row>
    <row r="24" spans="1:8" s="16" customFormat="1" ht="15" x14ac:dyDescent="0.25">
      <c r="A24"/>
      <c r="B24"/>
      <c r="C24"/>
      <c r="D24"/>
      <c r="E24"/>
      <c r="F24"/>
      <c r="G24"/>
      <c r="H24"/>
    </row>
    <row r="25" spans="1:8" s="16" customFormat="1" ht="51" x14ac:dyDescent="0.25">
      <c r="A25" s="53" t="s">
        <v>87</v>
      </c>
      <c r="B25" s="55" t="s">
        <v>393</v>
      </c>
      <c r="C25" s="69" t="s">
        <v>37</v>
      </c>
      <c r="D25" s="70">
        <v>1.59</v>
      </c>
      <c r="E25" s="71"/>
      <c r="F25" s="71">
        <f>E25*D25</f>
        <v>0</v>
      </c>
      <c r="G25"/>
      <c r="H25"/>
    </row>
    <row r="26" spans="1:8" s="16" customFormat="1" ht="15" x14ac:dyDescent="0.25">
      <c r="A26" s="209" t="s">
        <v>264</v>
      </c>
      <c r="B26" s="55" t="s">
        <v>395</v>
      </c>
      <c r="G26"/>
      <c r="H26"/>
    </row>
    <row r="27" spans="1:8" s="16" customFormat="1" ht="15" x14ac:dyDescent="0.25">
      <c r="A27"/>
      <c r="B27" s="55"/>
      <c r="G27"/>
      <c r="H27"/>
    </row>
    <row r="28" spans="1:8" s="16" customFormat="1" ht="51" x14ac:dyDescent="0.25">
      <c r="A28" s="53" t="s">
        <v>88</v>
      </c>
      <c r="B28" s="55" t="s">
        <v>396</v>
      </c>
      <c r="C28" s="69" t="s">
        <v>37</v>
      </c>
      <c r="D28" s="70">
        <v>64.77</v>
      </c>
      <c r="E28" s="71"/>
      <c r="F28" s="71">
        <f>E28*D28</f>
        <v>0</v>
      </c>
      <c r="G28"/>
      <c r="H28"/>
    </row>
    <row r="29" spans="1:8" s="16" customFormat="1" ht="15" x14ac:dyDescent="0.25">
      <c r="A29" s="209" t="s">
        <v>264</v>
      </c>
      <c r="B29" s="55" t="s">
        <v>397</v>
      </c>
      <c r="G29"/>
      <c r="H29"/>
    </row>
    <row r="30" spans="1:8" s="16" customFormat="1" ht="15" x14ac:dyDescent="0.25">
      <c r="A30"/>
      <c r="B30" s="55"/>
      <c r="G30"/>
      <c r="H30"/>
    </row>
    <row r="31" spans="1:8" s="16" customFormat="1" ht="51" x14ac:dyDescent="0.2">
      <c r="A31" s="53" t="s">
        <v>212</v>
      </c>
      <c r="B31" s="55" t="s">
        <v>396</v>
      </c>
      <c r="C31" s="69" t="s">
        <v>37</v>
      </c>
      <c r="D31" s="70">
        <v>440</v>
      </c>
      <c r="E31" s="71"/>
      <c r="F31" s="71">
        <f>E31*D31</f>
        <v>0</v>
      </c>
    </row>
    <row r="32" spans="1:8" s="16" customFormat="1" ht="12.75" x14ac:dyDescent="0.2">
      <c r="A32" s="209" t="s">
        <v>264</v>
      </c>
      <c r="B32" s="55" t="s">
        <v>398</v>
      </c>
      <c r="G32" s="205"/>
      <c r="H32" s="206"/>
    </row>
    <row r="33" spans="1:8" s="16" customFormat="1" ht="15" x14ac:dyDescent="0.25">
      <c r="A33"/>
      <c r="B33"/>
      <c r="C33"/>
      <c r="D33"/>
      <c r="E33"/>
      <c r="F33"/>
      <c r="G33"/>
      <c r="H33"/>
    </row>
    <row r="34" spans="1:8" s="16" customFormat="1" ht="51" x14ac:dyDescent="0.2">
      <c r="A34" s="53" t="s">
        <v>213</v>
      </c>
      <c r="B34" s="55" t="s">
        <v>396</v>
      </c>
      <c r="C34" s="69" t="s">
        <v>37</v>
      </c>
      <c r="D34" s="70">
        <v>275.2</v>
      </c>
      <c r="E34" s="71"/>
      <c r="F34" s="71">
        <f>E34*D34</f>
        <v>0</v>
      </c>
      <c r="G34" s="205"/>
      <c r="H34" s="206"/>
    </row>
    <row r="35" spans="1:8" s="16" customFormat="1" ht="12.75" x14ac:dyDescent="0.2">
      <c r="A35" s="209" t="s">
        <v>264</v>
      </c>
      <c r="B35" s="55" t="s">
        <v>399</v>
      </c>
      <c r="G35" s="205"/>
      <c r="H35" s="206"/>
    </row>
    <row r="36" spans="1:8" s="16" customFormat="1" ht="15" x14ac:dyDescent="0.25">
      <c r="A36"/>
      <c r="B36"/>
      <c r="C36"/>
      <c r="D36"/>
      <c r="E36"/>
      <c r="F36"/>
      <c r="G36"/>
      <c r="H36"/>
    </row>
    <row r="37" spans="1:8" s="16" customFormat="1" ht="51" x14ac:dyDescent="0.2">
      <c r="A37" s="53" t="s">
        <v>214</v>
      </c>
      <c r="B37" s="55" t="s">
        <v>396</v>
      </c>
      <c r="C37" s="69" t="s">
        <v>37</v>
      </c>
      <c r="D37" s="70">
        <v>17.899999999999999</v>
      </c>
      <c r="E37" s="71"/>
      <c r="F37" s="71">
        <f>E37*D37</f>
        <v>0</v>
      </c>
      <c r="G37" s="205"/>
      <c r="H37" s="206"/>
    </row>
    <row r="38" spans="1:8" s="16" customFormat="1" ht="12.75" x14ac:dyDescent="0.2">
      <c r="A38" s="209" t="s">
        <v>264</v>
      </c>
      <c r="B38" s="55" t="s">
        <v>400</v>
      </c>
      <c r="G38" s="205"/>
      <c r="H38" s="206"/>
    </row>
    <row r="39" spans="1:8" s="16" customFormat="1" x14ac:dyDescent="0.3">
      <c r="A39"/>
      <c r="B39" s="63"/>
    </row>
    <row r="40" spans="1:8" s="16" customFormat="1" ht="51" x14ac:dyDescent="0.2">
      <c r="A40" s="53" t="s">
        <v>215</v>
      </c>
      <c r="B40" s="55" t="s">
        <v>401</v>
      </c>
      <c r="C40" s="69" t="s">
        <v>37</v>
      </c>
      <c r="D40" s="70">
        <v>39.700000000000003</v>
      </c>
      <c r="E40" s="71"/>
      <c r="F40" s="71">
        <f>E40*D40</f>
        <v>0</v>
      </c>
    </row>
    <row r="41" spans="1:8" x14ac:dyDescent="0.3">
      <c r="A41" s="209" t="s">
        <v>264</v>
      </c>
      <c r="B41" s="55" t="s">
        <v>319</v>
      </c>
      <c r="C41" s="16"/>
      <c r="D41" s="16"/>
      <c r="E41" s="16"/>
      <c r="F41" s="16"/>
      <c r="G41" s="16"/>
      <c r="H41" s="16"/>
    </row>
    <row r="42" spans="1:8" s="16" customFormat="1" x14ac:dyDescent="0.3">
      <c r="A42"/>
      <c r="B42" s="63"/>
    </row>
    <row r="43" spans="1:8" s="16" customFormat="1" ht="51" x14ac:dyDescent="0.2">
      <c r="A43" s="53" t="s">
        <v>216</v>
      </c>
      <c r="B43" s="55" t="s">
        <v>402</v>
      </c>
      <c r="C43" s="69" t="s">
        <v>37</v>
      </c>
      <c r="D43" s="70">
        <v>6.75</v>
      </c>
      <c r="E43" s="71"/>
      <c r="F43" s="71">
        <f>E43*D43</f>
        <v>0</v>
      </c>
      <c r="G43" s="205"/>
      <c r="H43" s="206"/>
    </row>
    <row r="44" spans="1:8" x14ac:dyDescent="0.3">
      <c r="A44" s="209" t="s">
        <v>264</v>
      </c>
      <c r="B44" s="55" t="s">
        <v>320</v>
      </c>
      <c r="C44" s="16"/>
      <c r="D44" s="16"/>
      <c r="E44" s="16"/>
      <c r="F44" s="16"/>
      <c r="G44" s="205"/>
      <c r="H44" s="206"/>
    </row>
    <row r="45" spans="1:8" s="16" customFormat="1" ht="15" x14ac:dyDescent="0.25">
      <c r="A45"/>
    </row>
    <row r="46" spans="1:8" s="16" customFormat="1" ht="51" x14ac:dyDescent="0.2">
      <c r="A46" s="53" t="s">
        <v>217</v>
      </c>
      <c r="B46" s="55" t="s">
        <v>402</v>
      </c>
      <c r="C46" s="69" t="s">
        <v>37</v>
      </c>
      <c r="D46" s="70">
        <v>12.36</v>
      </c>
      <c r="E46" s="71"/>
      <c r="F46" s="71">
        <f>E46*D46</f>
        <v>0</v>
      </c>
      <c r="G46" s="205"/>
      <c r="H46" s="206"/>
    </row>
    <row r="47" spans="1:8" s="16" customFormat="1" ht="12.75" x14ac:dyDescent="0.2">
      <c r="A47" s="209" t="s">
        <v>264</v>
      </c>
      <c r="B47" s="55" t="s">
        <v>403</v>
      </c>
      <c r="G47" s="205"/>
      <c r="H47" s="206"/>
    </row>
    <row r="48" spans="1:8" s="16" customFormat="1" ht="15" x14ac:dyDescent="0.25">
      <c r="A48"/>
    </row>
    <row r="49" spans="1:8" s="16" customFormat="1" ht="51" x14ac:dyDescent="0.2">
      <c r="A49" s="53" t="s">
        <v>218</v>
      </c>
      <c r="B49" s="55" t="s">
        <v>401</v>
      </c>
      <c r="C49" s="69" t="s">
        <v>37</v>
      </c>
      <c r="D49" s="70">
        <v>12.95</v>
      </c>
      <c r="E49" s="71"/>
      <c r="F49" s="71">
        <f>E49*D49</f>
        <v>0</v>
      </c>
    </row>
    <row r="50" spans="1:8" s="16" customFormat="1" ht="12.75" x14ac:dyDescent="0.2">
      <c r="A50" s="209" t="s">
        <v>264</v>
      </c>
      <c r="B50" s="55" t="s">
        <v>265</v>
      </c>
    </row>
    <row r="51" spans="1:8" x14ac:dyDescent="0.3">
      <c r="A51"/>
      <c r="B51" s="55"/>
      <c r="C51" s="16"/>
      <c r="D51" s="16"/>
      <c r="E51" s="16"/>
      <c r="F51" s="16"/>
      <c r="G51" s="16"/>
      <c r="H51" s="16"/>
    </row>
    <row r="52" spans="1:8" ht="51" x14ac:dyDescent="0.3">
      <c r="A52" s="53" t="s">
        <v>219</v>
      </c>
      <c r="B52" s="55" t="s">
        <v>401</v>
      </c>
      <c r="C52" s="69" t="s">
        <v>37</v>
      </c>
      <c r="D52" s="70">
        <v>3.75</v>
      </c>
      <c r="E52" s="71"/>
      <c r="F52" s="71">
        <f>E52*D52</f>
        <v>0</v>
      </c>
      <c r="G52" s="16"/>
      <c r="H52" s="16"/>
    </row>
    <row r="53" spans="1:8" ht="25.5" x14ac:dyDescent="0.3">
      <c r="A53" s="209" t="s">
        <v>264</v>
      </c>
      <c r="B53" s="55" t="s">
        <v>724</v>
      </c>
      <c r="C53" s="16"/>
      <c r="D53" s="16"/>
      <c r="E53" s="16"/>
      <c r="F53" s="16"/>
      <c r="G53" s="16"/>
      <c r="H53" s="16"/>
    </row>
    <row r="54" spans="1:8" x14ac:dyDescent="0.3">
      <c r="A54"/>
      <c r="B54" s="55"/>
      <c r="C54" s="16"/>
      <c r="D54" s="16"/>
      <c r="E54" s="16"/>
      <c r="F54" s="16"/>
      <c r="G54" s="16"/>
      <c r="H54" s="16"/>
    </row>
    <row r="55" spans="1:8" s="16" customFormat="1" ht="51" x14ac:dyDescent="0.2">
      <c r="A55" s="53" t="s">
        <v>709</v>
      </c>
      <c r="B55" s="55" t="s">
        <v>401</v>
      </c>
      <c r="C55" s="69" t="s">
        <v>37</v>
      </c>
      <c r="D55" s="70">
        <v>19.309999999999999</v>
      </c>
      <c r="E55" s="71"/>
      <c r="F55" s="71">
        <f>E55*D55</f>
        <v>0</v>
      </c>
    </row>
    <row r="56" spans="1:8" s="16" customFormat="1" ht="12.75" x14ac:dyDescent="0.2">
      <c r="A56" s="209" t="s">
        <v>264</v>
      </c>
      <c r="B56" s="55" t="s">
        <v>708</v>
      </c>
    </row>
    <row r="57" spans="1:8" s="16" customFormat="1" ht="15" x14ac:dyDescent="0.25">
      <c r="A57"/>
      <c r="B57" s="55"/>
    </row>
    <row r="58" spans="1:8" ht="51" x14ac:dyDescent="0.3">
      <c r="A58" s="53" t="s">
        <v>723</v>
      </c>
      <c r="B58" s="210" t="s">
        <v>111</v>
      </c>
      <c r="C58" s="69" t="s">
        <v>43</v>
      </c>
      <c r="D58" s="70">
        <v>105658.68</v>
      </c>
      <c r="E58" s="71"/>
      <c r="F58" s="71">
        <f>E58*D58</f>
        <v>0</v>
      </c>
      <c r="G58" s="16"/>
      <c r="H58" s="211"/>
    </row>
    <row r="59" spans="1:8" ht="25.5" x14ac:dyDescent="0.3">
      <c r="A59" s="213"/>
      <c r="B59" s="212" t="s">
        <v>404</v>
      </c>
      <c r="C59" s="16"/>
      <c r="D59" s="16"/>
      <c r="E59" s="16"/>
      <c r="F59" s="16"/>
      <c r="G59" s="16"/>
      <c r="H59" s="16"/>
    </row>
    <row r="60" spans="1:8" ht="17.25" thickBot="1" x14ac:dyDescent="0.35">
      <c r="A60" s="54"/>
      <c r="B60" s="212"/>
      <c r="C60" s="16"/>
      <c r="D60" s="16"/>
      <c r="E60" s="16"/>
      <c r="F60" s="16"/>
      <c r="G60" s="16"/>
      <c r="H60" s="16"/>
    </row>
    <row r="61" spans="1:8" ht="17.25" thickBot="1" x14ac:dyDescent="0.35">
      <c r="A61" s="200"/>
      <c r="B61" s="207" t="s">
        <v>45</v>
      </c>
      <c r="C61" s="197"/>
      <c r="D61" s="198"/>
      <c r="E61" s="199"/>
      <c r="F61" s="199">
        <f>SUM(F16:F60)</f>
        <v>0</v>
      </c>
      <c r="G61" s="4"/>
      <c r="H61" s="4"/>
    </row>
    <row r="62" spans="1:8" ht="17.25" thickTop="1" x14ac:dyDescent="0.3">
      <c r="A62" s="201"/>
      <c r="B62" s="208"/>
      <c r="C62" s="202"/>
      <c r="D62" s="203"/>
      <c r="E62" s="204"/>
      <c r="F62" s="204"/>
    </row>
  </sheetData>
  <sheetProtection selectLockedCells="1" selectUnlockedCells="1"/>
  <mergeCells count="8">
    <mergeCell ref="A10:F10"/>
    <mergeCell ref="A11:F11"/>
    <mergeCell ref="A4:F4"/>
    <mergeCell ref="A5:F5"/>
    <mergeCell ref="A6:F6"/>
    <mergeCell ref="A7:F7"/>
    <mergeCell ref="A8:F8"/>
    <mergeCell ref="A9:F9"/>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A/3.0 BETONSKA DELA</oddHeader>
    <oddFooter>&amp;R&amp;"Arial Narrow,Običajno"&amp;P</oddFooter>
  </headerFooter>
  <rowBreaks count="1" manualBreakCount="1">
    <brk id="29" max="5" man="1"/>
  </rowBreaks>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4"/>
  <sheetViews>
    <sheetView view="pageBreakPreview" topLeftCell="A5" zoomScaleSheetLayoutView="100" workbookViewId="0">
      <selection activeCell="E14" sqref="E14:E46"/>
    </sheetView>
  </sheetViews>
  <sheetFormatPr defaultRowHeight="16.5" x14ac:dyDescent="0.3"/>
  <cols>
    <col min="1" max="1" width="7.140625" style="8" customWidth="1"/>
    <col min="2" max="2" width="39.42578125" style="2" customWidth="1"/>
    <col min="3" max="3" width="8.28515625" style="2" customWidth="1"/>
    <col min="4" max="4" width="10.85546875" style="2" customWidth="1"/>
    <col min="5" max="5" width="11.85546875" style="2" customWidth="1"/>
    <col min="6" max="6" width="12.5703125" style="2" customWidth="1"/>
    <col min="7" max="11" width="9.140625" style="2"/>
    <col min="12" max="12" width="7.140625" style="2" customWidth="1"/>
    <col min="13" max="16384" width="9.140625" style="2"/>
  </cols>
  <sheetData>
    <row r="1" spans="1:7" x14ac:dyDescent="0.3">
      <c r="A1" s="3" t="s">
        <v>46</v>
      </c>
      <c r="B1" s="4" t="s">
        <v>105</v>
      </c>
      <c r="C1"/>
      <c r="D1"/>
      <c r="E1"/>
      <c r="F1"/>
    </row>
    <row r="2" spans="1:7" x14ac:dyDescent="0.3">
      <c r="A2" s="3"/>
      <c r="B2" s="4"/>
      <c r="C2"/>
      <c r="D2"/>
      <c r="E2"/>
      <c r="F2"/>
    </row>
    <row r="3" spans="1:7" customFormat="1" ht="15" x14ac:dyDescent="0.25">
      <c r="A3" s="77" t="s">
        <v>141</v>
      </c>
      <c r="B3" s="78"/>
      <c r="C3" s="79"/>
      <c r="D3" s="80"/>
      <c r="E3" s="79"/>
      <c r="F3" s="81"/>
    </row>
    <row r="4" spans="1:7" s="76" customFormat="1" ht="56.25" customHeight="1" x14ac:dyDescent="0.25">
      <c r="A4" s="313" t="s">
        <v>142</v>
      </c>
      <c r="B4" s="328"/>
      <c r="C4" s="328"/>
      <c r="D4" s="328"/>
      <c r="E4" s="328"/>
      <c r="F4" s="329"/>
    </row>
    <row r="5" spans="1:7" s="76" customFormat="1" ht="27.75" customHeight="1" x14ac:dyDescent="0.25">
      <c r="A5" s="304" t="s">
        <v>143</v>
      </c>
      <c r="B5" s="330"/>
      <c r="C5" s="330"/>
      <c r="D5" s="330"/>
      <c r="E5" s="330"/>
      <c r="F5" s="331"/>
    </row>
    <row r="6" spans="1:7" s="76" customFormat="1" ht="28.5" customHeight="1" x14ac:dyDescent="0.25">
      <c r="A6" s="304" t="s">
        <v>144</v>
      </c>
      <c r="B6" s="330"/>
      <c r="C6" s="330"/>
      <c r="D6" s="330"/>
      <c r="E6" s="330"/>
      <c r="F6" s="331"/>
    </row>
    <row r="7" spans="1:7" s="76" customFormat="1" ht="26.25" customHeight="1" x14ac:dyDescent="0.25">
      <c r="A7" s="304" t="s">
        <v>145</v>
      </c>
      <c r="B7" s="330"/>
      <c r="C7" s="330"/>
      <c r="D7" s="330"/>
      <c r="E7" s="330"/>
      <c r="F7" s="331"/>
    </row>
    <row r="8" spans="1:7" s="76" customFormat="1" ht="42" customHeight="1" x14ac:dyDescent="0.25">
      <c r="A8" s="304" t="s">
        <v>146</v>
      </c>
      <c r="B8" s="330"/>
      <c r="C8" s="330"/>
      <c r="D8" s="330"/>
      <c r="E8" s="330"/>
      <c r="F8" s="331"/>
    </row>
    <row r="9" spans="1:7" s="76" customFormat="1" ht="28.5" customHeight="1" x14ac:dyDescent="0.25">
      <c r="A9" s="307" t="s">
        <v>147</v>
      </c>
      <c r="B9" s="326"/>
      <c r="C9" s="326"/>
      <c r="D9" s="326"/>
      <c r="E9" s="326"/>
      <c r="F9" s="327"/>
    </row>
    <row r="10" spans="1:7" customFormat="1" ht="15" x14ac:dyDescent="0.25">
      <c r="A10" s="216"/>
      <c r="B10" s="216"/>
      <c r="C10" s="214"/>
      <c r="D10" s="215"/>
      <c r="E10" s="214"/>
      <c r="F10" s="214"/>
    </row>
    <row r="11" spans="1:7" x14ac:dyDescent="0.3">
      <c r="A11" s="3"/>
      <c r="B11" s="4"/>
      <c r="C11"/>
      <c r="D11"/>
      <c r="E11"/>
      <c r="F11"/>
    </row>
    <row r="12" spans="1:7" s="4" customFormat="1" ht="17.25" thickBot="1" x14ac:dyDescent="0.35">
      <c r="A12" s="5"/>
      <c r="B12" s="62" t="s">
        <v>25</v>
      </c>
      <c r="C12" s="6" t="s">
        <v>26</v>
      </c>
      <c r="D12" s="6" t="s">
        <v>27</v>
      </c>
      <c r="E12" s="6" t="s">
        <v>28</v>
      </c>
      <c r="F12" s="6" t="s">
        <v>29</v>
      </c>
    </row>
    <row r="13" spans="1:7" s="16" customFormat="1" ht="13.5" thickTop="1" x14ac:dyDescent="0.2">
      <c r="A13" s="54"/>
    </row>
    <row r="14" spans="1:7" s="16" customFormat="1" ht="38.25" x14ac:dyDescent="0.2">
      <c r="A14" s="53" t="s">
        <v>47</v>
      </c>
      <c r="B14" s="55" t="s">
        <v>405</v>
      </c>
      <c r="C14" s="69" t="s">
        <v>31</v>
      </c>
      <c r="D14" s="70">
        <v>394.02</v>
      </c>
      <c r="E14" s="71"/>
      <c r="F14" s="71">
        <f>E14*D14</f>
        <v>0</v>
      </c>
      <c r="G14" s="114"/>
    </row>
    <row r="15" spans="1:7" s="16" customFormat="1" ht="12.75" x14ac:dyDescent="0.2">
      <c r="A15" s="54"/>
    </row>
    <row r="16" spans="1:7" s="16" customFormat="1" ht="43.5" customHeight="1" x14ac:dyDescent="0.2">
      <c r="A16" s="53" t="s">
        <v>109</v>
      </c>
      <c r="B16" s="55" t="s">
        <v>305</v>
      </c>
      <c r="C16" s="69" t="s">
        <v>38</v>
      </c>
      <c r="D16" s="70">
        <v>228.61</v>
      </c>
      <c r="E16" s="71"/>
      <c r="F16" s="71">
        <f>E16*D16</f>
        <v>0</v>
      </c>
      <c r="G16" s="114"/>
    </row>
    <row r="17" spans="1:7" s="16" customFormat="1" ht="12.75" x14ac:dyDescent="0.2">
      <c r="A17" s="54"/>
    </row>
    <row r="18" spans="1:7" s="16" customFormat="1" ht="51" x14ac:dyDescent="0.2">
      <c r="A18" s="53" t="s">
        <v>107</v>
      </c>
      <c r="B18" s="55" t="s">
        <v>406</v>
      </c>
      <c r="C18" s="69" t="s">
        <v>31</v>
      </c>
      <c r="D18" s="70">
        <v>9.1999999999999993</v>
      </c>
      <c r="E18" s="71"/>
      <c r="F18" s="71">
        <f>E18*D18</f>
        <v>0</v>
      </c>
      <c r="G18" s="114"/>
    </row>
    <row r="19" spans="1:7" s="16" customFormat="1" ht="12.75" x14ac:dyDescent="0.2">
      <c r="A19" s="54"/>
      <c r="B19" s="55"/>
      <c r="C19" s="69"/>
      <c r="D19" s="70"/>
      <c r="E19" s="52"/>
    </row>
    <row r="20" spans="1:7" s="16" customFormat="1" ht="38.25" x14ac:dyDescent="0.2">
      <c r="A20" s="53" t="s">
        <v>118</v>
      </c>
      <c r="B20" s="55" t="s">
        <v>710</v>
      </c>
      <c r="C20" s="69" t="s">
        <v>31</v>
      </c>
      <c r="D20" s="70">
        <v>41.95</v>
      </c>
      <c r="E20" s="71"/>
      <c r="F20" s="71">
        <f>E20*D20</f>
        <v>0</v>
      </c>
    </row>
    <row r="21" spans="1:7" s="16" customFormat="1" ht="12.75" x14ac:dyDescent="0.2">
      <c r="A21" s="54"/>
      <c r="B21" s="55"/>
      <c r="C21" s="69"/>
      <c r="D21" s="70"/>
      <c r="E21" s="52"/>
    </row>
    <row r="22" spans="1:7" s="16" customFormat="1" ht="43.5" customHeight="1" x14ac:dyDescent="0.2">
      <c r="A22" s="53" t="s">
        <v>119</v>
      </c>
      <c r="B22" s="55" t="s">
        <v>407</v>
      </c>
      <c r="C22" s="69" t="s">
        <v>38</v>
      </c>
      <c r="D22" s="70">
        <v>431.8</v>
      </c>
      <c r="E22" s="71"/>
      <c r="F22" s="71">
        <f>E22*D22</f>
        <v>0</v>
      </c>
      <c r="G22" s="114"/>
    </row>
    <row r="23" spans="1:7" s="16" customFormat="1" ht="12.75" x14ac:dyDescent="0.2">
      <c r="A23" s="54"/>
      <c r="B23" s="55"/>
      <c r="C23" s="69"/>
      <c r="D23" s="70"/>
      <c r="E23" s="52"/>
    </row>
    <row r="24" spans="1:7" s="16" customFormat="1" ht="43.5" customHeight="1" x14ac:dyDescent="0.2">
      <c r="A24" s="53" t="s">
        <v>136</v>
      </c>
      <c r="B24" s="55" t="s">
        <v>408</v>
      </c>
      <c r="C24" s="69" t="s">
        <v>38</v>
      </c>
      <c r="D24" s="70">
        <v>3079.98</v>
      </c>
      <c r="E24" s="71"/>
      <c r="F24" s="71">
        <f>E24*D24</f>
        <v>0</v>
      </c>
      <c r="G24" s="114"/>
    </row>
    <row r="25" spans="1:7" s="16" customFormat="1" ht="12.75" x14ac:dyDescent="0.2">
      <c r="A25" s="54"/>
      <c r="B25" s="55"/>
      <c r="C25" s="69"/>
      <c r="D25" s="70"/>
      <c r="E25" s="52"/>
    </row>
    <row r="26" spans="1:7" s="16" customFormat="1" ht="43.5" customHeight="1" x14ac:dyDescent="0.2">
      <c r="A26" s="53" t="s">
        <v>137</v>
      </c>
      <c r="B26" s="55" t="s">
        <v>409</v>
      </c>
      <c r="C26" s="69" t="s">
        <v>38</v>
      </c>
      <c r="D26" s="70">
        <v>76.900000000000006</v>
      </c>
      <c r="E26" s="71"/>
      <c r="F26" s="71">
        <f>E26*D26</f>
        <v>0</v>
      </c>
      <c r="G26" s="114"/>
    </row>
    <row r="27" spans="1:7" s="16" customFormat="1" ht="12.75" x14ac:dyDescent="0.2">
      <c r="A27" s="54"/>
      <c r="B27" s="55"/>
      <c r="C27" s="69"/>
      <c r="D27" s="70"/>
      <c r="E27" s="52"/>
    </row>
    <row r="28" spans="1:7" s="16" customFormat="1" ht="51" x14ac:dyDescent="0.2">
      <c r="A28" s="53" t="s">
        <v>138</v>
      </c>
      <c r="B28" s="55" t="s">
        <v>410</v>
      </c>
      <c r="C28" s="69" t="s">
        <v>38</v>
      </c>
      <c r="D28" s="70">
        <v>38.619999999999997</v>
      </c>
      <c r="E28" s="71"/>
      <c r="F28" s="71">
        <f>E28*D28</f>
        <v>0</v>
      </c>
      <c r="G28" s="114"/>
    </row>
    <row r="29" spans="1:7" s="16" customFormat="1" ht="12.75" x14ac:dyDescent="0.2">
      <c r="A29" s="54"/>
      <c r="B29" s="55"/>
      <c r="C29" s="69"/>
      <c r="D29" s="70"/>
      <c r="E29" s="52"/>
    </row>
    <row r="30" spans="1:7" s="16" customFormat="1" ht="51" x14ac:dyDescent="0.2">
      <c r="A30" s="53" t="s">
        <v>139</v>
      </c>
      <c r="B30" s="55" t="s">
        <v>411</v>
      </c>
      <c r="C30" s="69" t="s">
        <v>38</v>
      </c>
      <c r="D30" s="70">
        <v>56.3</v>
      </c>
      <c r="E30" s="71"/>
      <c r="F30" s="71">
        <f>E30*D30</f>
        <v>0</v>
      </c>
    </row>
    <row r="31" spans="1:7" s="16" customFormat="1" ht="12.75" x14ac:dyDescent="0.2">
      <c r="A31" s="54"/>
      <c r="B31" s="55"/>
      <c r="C31" s="69"/>
      <c r="D31" s="70"/>
      <c r="E31" s="52"/>
    </row>
    <row r="32" spans="1:7" s="16" customFormat="1" ht="51" x14ac:dyDescent="0.2">
      <c r="A32" s="53" t="s">
        <v>140</v>
      </c>
      <c r="B32" s="55" t="s">
        <v>412</v>
      </c>
      <c r="C32" s="69" t="s">
        <v>38</v>
      </c>
      <c r="D32" s="70">
        <v>319.60000000000002</v>
      </c>
      <c r="E32" s="71"/>
      <c r="F32" s="71">
        <f>E32*D32</f>
        <v>0</v>
      </c>
      <c r="G32" s="114"/>
    </row>
    <row r="33" spans="1:7" s="16" customFormat="1" ht="12.75" x14ac:dyDescent="0.2">
      <c r="A33" s="54"/>
      <c r="B33" s="55"/>
      <c r="C33" s="69"/>
      <c r="D33" s="70"/>
      <c r="E33" s="71"/>
    </row>
    <row r="34" spans="1:7" s="16" customFormat="1" ht="48.75" customHeight="1" x14ac:dyDescent="0.2">
      <c r="A34" s="53" t="s">
        <v>306</v>
      </c>
      <c r="B34" s="55" t="s">
        <v>321</v>
      </c>
      <c r="C34" s="69" t="s">
        <v>38</v>
      </c>
      <c r="D34" s="70">
        <v>81.16</v>
      </c>
      <c r="E34" s="71"/>
      <c r="F34" s="71">
        <f>E34*D34</f>
        <v>0</v>
      </c>
      <c r="G34" s="114"/>
    </row>
    <row r="35" spans="1:7" s="16" customFormat="1" ht="12.75" x14ac:dyDescent="0.2">
      <c r="A35" s="54"/>
    </row>
    <row r="36" spans="1:7" s="16" customFormat="1" ht="63.75" x14ac:dyDescent="0.2">
      <c r="A36" s="53" t="s">
        <v>322</v>
      </c>
      <c r="B36" s="55" t="s">
        <v>413</v>
      </c>
      <c r="C36" s="69" t="s">
        <v>38</v>
      </c>
      <c r="D36" s="70">
        <v>1376</v>
      </c>
      <c r="E36" s="71"/>
      <c r="F36" s="71">
        <f>E36*D36</f>
        <v>0</v>
      </c>
      <c r="G36" s="114"/>
    </row>
    <row r="37" spans="1:7" s="16" customFormat="1" ht="12.75" x14ac:dyDescent="0.2">
      <c r="A37" s="54"/>
      <c r="B37" s="55"/>
      <c r="C37" s="69"/>
      <c r="D37" s="70"/>
      <c r="E37" s="71"/>
    </row>
    <row r="38" spans="1:7" s="16" customFormat="1" ht="51" x14ac:dyDescent="0.2">
      <c r="A38" s="53" t="s">
        <v>323</v>
      </c>
      <c r="B38" s="218" t="s">
        <v>220</v>
      </c>
      <c r="C38" s="69" t="s">
        <v>66</v>
      </c>
      <c r="D38" s="70">
        <v>20</v>
      </c>
      <c r="E38" s="219"/>
      <c r="F38" s="71">
        <f>E38*D38</f>
        <v>0</v>
      </c>
    </row>
    <row r="39" spans="1:7" s="16" customFormat="1" ht="12.75" x14ac:dyDescent="0.2">
      <c r="A39" s="54"/>
      <c r="B39" s="218"/>
      <c r="C39" s="69"/>
      <c r="D39" s="70"/>
      <c r="E39" s="219"/>
    </row>
    <row r="40" spans="1:7" s="16" customFormat="1" ht="63.75" x14ac:dyDescent="0.2">
      <c r="A40" s="53" t="s">
        <v>324</v>
      </c>
      <c r="B40" s="55" t="s">
        <v>354</v>
      </c>
      <c r="C40" s="69" t="s">
        <v>38</v>
      </c>
      <c r="D40" s="70">
        <v>50</v>
      </c>
      <c r="E40" s="71"/>
      <c r="F40" s="71">
        <f>E40*D40</f>
        <v>0</v>
      </c>
    </row>
    <row r="41" spans="1:7" s="16" customFormat="1" x14ac:dyDescent="0.3">
      <c r="A41" s="54"/>
      <c r="B41" s="2"/>
      <c r="C41" s="8"/>
      <c r="D41" s="8"/>
      <c r="E41" s="8"/>
    </row>
    <row r="42" spans="1:7" s="16" customFormat="1" ht="25.5" x14ac:dyDescent="0.2">
      <c r="A42" s="53" t="s">
        <v>357</v>
      </c>
      <c r="B42" s="55" t="s">
        <v>355</v>
      </c>
      <c r="C42" s="69" t="s">
        <v>38</v>
      </c>
      <c r="D42" s="70">
        <v>100</v>
      </c>
      <c r="E42" s="71"/>
      <c r="F42" s="71">
        <f>E42*D42</f>
        <v>0</v>
      </c>
    </row>
    <row r="43" spans="1:7" s="16" customFormat="1" ht="12.75" x14ac:dyDescent="0.2">
      <c r="A43" s="54"/>
      <c r="B43" s="55"/>
      <c r="C43" s="69"/>
      <c r="D43" s="70"/>
      <c r="E43" s="71"/>
    </row>
    <row r="44" spans="1:7" s="16" customFormat="1" ht="127.5" x14ac:dyDescent="0.2">
      <c r="A44" s="53" t="s">
        <v>358</v>
      </c>
      <c r="B44" s="55" t="s">
        <v>359</v>
      </c>
      <c r="C44" s="69" t="s">
        <v>38</v>
      </c>
      <c r="D44" s="70">
        <v>1450</v>
      </c>
      <c r="E44" s="71"/>
      <c r="F44" s="71">
        <f>E44*D44</f>
        <v>0</v>
      </c>
    </row>
    <row r="45" spans="1:7" s="16" customFormat="1" ht="12.75" x14ac:dyDescent="0.2">
      <c r="A45" s="54"/>
    </row>
    <row r="46" spans="1:7" s="16" customFormat="1" ht="65.25" x14ac:dyDescent="0.2">
      <c r="A46" s="53" t="s">
        <v>711</v>
      </c>
      <c r="B46" s="55" t="s">
        <v>356</v>
      </c>
      <c r="C46" s="69" t="s">
        <v>38</v>
      </c>
      <c r="D46" s="70">
        <v>1450</v>
      </c>
      <c r="E46" s="71"/>
      <c r="F46" s="71">
        <f>E46*D46</f>
        <v>0</v>
      </c>
    </row>
    <row r="47" spans="1:7" ht="17.25" thickBot="1" x14ac:dyDescent="0.35">
      <c r="A47" s="54"/>
      <c r="B47" s="16"/>
      <c r="C47" s="16"/>
      <c r="D47" s="16"/>
      <c r="E47" s="16"/>
      <c r="F47" s="16"/>
    </row>
    <row r="48" spans="1:7" ht="17.25" thickBot="1" x14ac:dyDescent="0.35">
      <c r="A48" s="200"/>
      <c r="B48" s="217" t="s">
        <v>48</v>
      </c>
      <c r="C48" s="197"/>
      <c r="D48" s="198"/>
      <c r="E48" s="199"/>
      <c r="F48" s="199">
        <f>SUM(F13:F47)</f>
        <v>0</v>
      </c>
    </row>
    <row r="49" spans="1:6" ht="17.25" thickTop="1" x14ac:dyDescent="0.3">
      <c r="A49" s="54"/>
      <c r="B49" s="16"/>
      <c r="C49" s="16"/>
      <c r="D49" s="16"/>
      <c r="E49" s="16"/>
      <c r="F49" s="16"/>
    </row>
    <row r="50" spans="1:6" x14ac:dyDescent="0.3">
      <c r="A50" s="54"/>
      <c r="B50" s="16"/>
      <c r="C50" s="16"/>
      <c r="D50" s="16"/>
      <c r="E50" s="16"/>
      <c r="F50" s="16"/>
    </row>
    <row r="51" spans="1:6" x14ac:dyDescent="0.3">
      <c r="A51" s="54"/>
      <c r="B51" s="16"/>
      <c r="C51" s="16"/>
      <c r="D51" s="16"/>
      <c r="E51" s="16"/>
      <c r="F51" s="16"/>
    </row>
    <row r="52" spans="1:6" x14ac:dyDescent="0.3">
      <c r="A52" s="54"/>
      <c r="B52" s="16"/>
      <c r="C52" s="16"/>
      <c r="D52" s="16"/>
      <c r="E52" s="16"/>
      <c r="F52" s="16"/>
    </row>
    <row r="53" spans="1:6" x14ac:dyDescent="0.3">
      <c r="A53" s="54"/>
      <c r="B53" s="16"/>
      <c r="C53" s="16"/>
      <c r="D53" s="16"/>
      <c r="E53" s="16"/>
      <c r="F53" s="16"/>
    </row>
    <row r="54" spans="1:6" x14ac:dyDescent="0.3">
      <c r="A54" s="54"/>
      <c r="B54" s="16"/>
      <c r="C54" s="16"/>
      <c r="D54" s="16"/>
      <c r="E54" s="16"/>
      <c r="F54" s="16"/>
    </row>
  </sheetData>
  <sheetProtection selectLockedCells="1" selectUnlockedCells="1"/>
  <mergeCells count="6">
    <mergeCell ref="A9:F9"/>
    <mergeCell ref="A4:F4"/>
    <mergeCell ref="A5:F5"/>
    <mergeCell ref="A6:F6"/>
    <mergeCell ref="A7:F7"/>
    <mergeCell ref="A8:F8"/>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A/4.0 TESARSKA DELA - OPAŽ</oddHeader>
    <oddFooter>&amp;R&amp;"Arial Narrow,Običajno"&amp;P</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18"/>
  <sheetViews>
    <sheetView view="pageBreakPreview" zoomScaleSheetLayoutView="100" workbookViewId="0">
      <selection activeCell="E15" sqref="E15"/>
    </sheetView>
  </sheetViews>
  <sheetFormatPr defaultRowHeight="16.5" x14ac:dyDescent="0.3"/>
  <cols>
    <col min="1" max="1" width="7.140625" style="8" customWidth="1"/>
    <col min="2" max="2" width="39.42578125" style="63" customWidth="1"/>
    <col min="3" max="3" width="8.28515625" style="8" customWidth="1"/>
    <col min="4" max="4" width="11" style="8" customWidth="1"/>
    <col min="5" max="5" width="11.5703125" style="8" customWidth="1"/>
    <col min="6" max="6" width="12.7109375" style="8" customWidth="1"/>
    <col min="7" max="10" width="9.140625" style="2"/>
    <col min="11" max="11" width="7.140625" style="2" customWidth="1"/>
    <col min="12" max="16384" width="9.140625" style="2"/>
  </cols>
  <sheetData>
    <row r="1" spans="1:7" x14ac:dyDescent="0.3">
      <c r="A1" s="3" t="s">
        <v>49</v>
      </c>
      <c r="B1" s="136" t="s">
        <v>50</v>
      </c>
      <c r="C1"/>
      <c r="D1"/>
      <c r="E1"/>
      <c r="F1"/>
    </row>
    <row r="2" spans="1:7" x14ac:dyDescent="0.3">
      <c r="A2" s="3"/>
      <c r="B2" s="136"/>
      <c r="C2"/>
      <c r="D2"/>
      <c r="E2"/>
      <c r="F2"/>
    </row>
    <row r="3" spans="1:7" customFormat="1" ht="15" x14ac:dyDescent="0.25">
      <c r="A3" s="77" t="s">
        <v>153</v>
      </c>
      <c r="B3" s="78"/>
      <c r="C3" s="79"/>
      <c r="D3" s="80"/>
      <c r="E3" s="79"/>
      <c r="F3" s="81"/>
    </row>
    <row r="4" spans="1:7" x14ac:dyDescent="0.3">
      <c r="A4" s="141" t="s">
        <v>154</v>
      </c>
      <c r="B4" s="142"/>
      <c r="C4" s="143"/>
      <c r="D4" s="144"/>
      <c r="E4" s="143"/>
      <c r="F4" s="145"/>
    </row>
    <row r="5" spans="1:7" x14ac:dyDescent="0.3">
      <c r="A5" s="83" t="s">
        <v>155</v>
      </c>
      <c r="B5" s="84"/>
      <c r="C5" s="85"/>
      <c r="D5" s="86"/>
      <c r="E5" s="85"/>
      <c r="F5" s="87"/>
    </row>
    <row r="6" spans="1:7" x14ac:dyDescent="0.3">
      <c r="A6" s="141" t="s">
        <v>266</v>
      </c>
      <c r="B6" s="142"/>
      <c r="C6" s="143"/>
      <c r="D6" s="144"/>
      <c r="E6" s="143"/>
      <c r="F6" s="145"/>
    </row>
    <row r="7" spans="1:7" x14ac:dyDescent="0.3">
      <c r="A7" s="83" t="s">
        <v>267</v>
      </c>
      <c r="B7" s="84"/>
      <c r="C7" s="85"/>
      <c r="D7" s="86"/>
      <c r="E7" s="85"/>
      <c r="F7" s="87"/>
    </row>
    <row r="8" spans="1:7" x14ac:dyDescent="0.3">
      <c r="A8" s="146" t="s">
        <v>268</v>
      </c>
      <c r="B8" s="147"/>
      <c r="C8" s="148"/>
      <c r="D8" s="149"/>
      <c r="E8" s="148"/>
      <c r="F8" s="150"/>
    </row>
    <row r="9" spans="1:7" x14ac:dyDescent="0.3">
      <c r="A9" s="84"/>
      <c r="B9" s="151"/>
      <c r="C9" s="152"/>
      <c r="D9" s="153"/>
      <c r="E9" s="152"/>
      <c r="F9" s="152"/>
    </row>
    <row r="10" spans="1:7" x14ac:dyDescent="0.3">
      <c r="A10" s="83"/>
      <c r="B10" s="84"/>
      <c r="C10" s="85"/>
      <c r="D10" s="86"/>
      <c r="E10" s="85"/>
      <c r="F10" s="87"/>
    </row>
    <row r="11" spans="1:7" ht="17.25" thickBot="1" x14ac:dyDescent="0.35">
      <c r="A11" s="5"/>
      <c r="B11" s="137" t="s">
        <v>25</v>
      </c>
      <c r="C11" s="6" t="s">
        <v>26</v>
      </c>
      <c r="D11" s="6" t="s">
        <v>27</v>
      </c>
      <c r="E11" s="6" t="s">
        <v>28</v>
      </c>
      <c r="F11" s="6" t="s">
        <v>29</v>
      </c>
    </row>
    <row r="12" spans="1:7" ht="17.25" thickTop="1" x14ac:dyDescent="0.3">
      <c r="A12" s="58"/>
      <c r="B12" s="140"/>
      <c r="C12" s="59"/>
      <c r="D12" s="59"/>
      <c r="E12" s="59"/>
      <c r="F12" s="59"/>
    </row>
    <row r="13" spans="1:7" ht="38.25" x14ac:dyDescent="0.3">
      <c r="A13" s="53" t="s">
        <v>51</v>
      </c>
      <c r="B13" s="55" t="s">
        <v>414</v>
      </c>
      <c r="C13" s="69" t="s">
        <v>38</v>
      </c>
      <c r="D13" s="222">
        <v>118.65</v>
      </c>
      <c r="E13" s="71"/>
      <c r="F13" s="71">
        <f>E13*D13</f>
        <v>0</v>
      </c>
    </row>
    <row r="14" spans="1:7" x14ac:dyDescent="0.3">
      <c r="A14" s="58"/>
      <c r="B14" s="140"/>
      <c r="C14" s="59"/>
      <c r="D14" s="59"/>
      <c r="E14" s="59"/>
      <c r="F14" s="71"/>
    </row>
    <row r="15" spans="1:7" ht="102" x14ac:dyDescent="0.3">
      <c r="A15" s="53" t="s">
        <v>89</v>
      </c>
      <c r="B15" s="55" t="s">
        <v>415</v>
      </c>
      <c r="C15" s="69" t="s">
        <v>38</v>
      </c>
      <c r="D15" s="222">
        <v>118.65</v>
      </c>
      <c r="E15" s="71"/>
      <c r="F15" s="71">
        <f t="shared" ref="F14:F15" si="0">E15*D15</f>
        <v>0</v>
      </c>
      <c r="G15" s="56"/>
    </row>
    <row r="16" spans="1:7" x14ac:dyDescent="0.3">
      <c r="A16" s="58"/>
      <c r="B16" s="140"/>
      <c r="C16" s="59"/>
      <c r="D16" s="59"/>
      <c r="E16" s="59"/>
      <c r="F16" s="59"/>
    </row>
    <row r="17" spans="1:7" ht="63.75" x14ac:dyDescent="0.3">
      <c r="A17" s="53" t="s">
        <v>96</v>
      </c>
      <c r="B17" s="55" t="s">
        <v>269</v>
      </c>
      <c r="C17" s="69" t="s">
        <v>38</v>
      </c>
      <c r="D17" s="70">
        <v>1220</v>
      </c>
      <c r="E17" s="71"/>
      <c r="F17" s="71">
        <f>E17*D17</f>
        <v>0</v>
      </c>
    </row>
    <row r="18" spans="1:7" s="4" customFormat="1" x14ac:dyDescent="0.3">
      <c r="A18" s="58"/>
      <c r="B18" s="140"/>
      <c r="C18" s="59"/>
      <c r="D18" s="59"/>
      <c r="E18" s="59"/>
      <c r="F18" s="59"/>
    </row>
    <row r="19" spans="1:7" s="56" customFormat="1" ht="102" x14ac:dyDescent="0.2">
      <c r="A19" s="53" t="s">
        <v>90</v>
      </c>
      <c r="B19" s="55" t="s">
        <v>416</v>
      </c>
      <c r="C19" s="69" t="s">
        <v>38</v>
      </c>
      <c r="D19" s="222">
        <v>335.73</v>
      </c>
      <c r="E19" s="71"/>
      <c r="F19" s="71">
        <f>E19*D19</f>
        <v>0</v>
      </c>
    </row>
    <row r="20" spans="1:7" s="56" customFormat="1" ht="12.75" x14ac:dyDescent="0.2">
      <c r="A20" s="58"/>
      <c r="B20" s="140"/>
      <c r="C20" s="59"/>
      <c r="D20" s="59"/>
      <c r="E20" s="59"/>
      <c r="F20" s="59"/>
      <c r="G20" s="114"/>
    </row>
    <row r="21" spans="1:7" s="56" customFormat="1" ht="63.75" x14ac:dyDescent="0.2">
      <c r="A21" s="53" t="s">
        <v>110</v>
      </c>
      <c r="B21" s="55" t="s">
        <v>270</v>
      </c>
      <c r="C21" s="69" t="s">
        <v>38</v>
      </c>
      <c r="D21" s="70">
        <v>1220</v>
      </c>
      <c r="E21" s="71"/>
      <c r="F21" s="71">
        <f>E21*D21</f>
        <v>0</v>
      </c>
    </row>
    <row r="22" spans="1:7" s="56" customFormat="1" ht="40.5" x14ac:dyDescent="0.2">
      <c r="A22" s="220" t="s">
        <v>52</v>
      </c>
      <c r="B22" s="221" t="s">
        <v>196</v>
      </c>
      <c r="C22" s="69"/>
      <c r="D22" s="70"/>
      <c r="E22" s="71"/>
      <c r="F22" s="71"/>
    </row>
    <row r="23" spans="1:7" s="56" customFormat="1" ht="54" x14ac:dyDescent="0.2">
      <c r="A23" s="220" t="s">
        <v>52</v>
      </c>
      <c r="B23" s="221" t="s">
        <v>715</v>
      </c>
      <c r="C23" s="54"/>
      <c r="D23" s="54"/>
      <c r="E23" s="54"/>
      <c r="F23" s="54"/>
    </row>
    <row r="24" spans="1:7" s="56" customFormat="1" ht="12.75" x14ac:dyDescent="0.2">
      <c r="A24" s="58"/>
      <c r="B24" s="140"/>
      <c r="C24" s="59"/>
      <c r="D24" s="59"/>
      <c r="E24" s="59"/>
      <c r="F24" s="59"/>
      <c r="G24" s="114"/>
    </row>
    <row r="25" spans="1:7" s="56" customFormat="1" ht="54.75" customHeight="1" x14ac:dyDescent="0.2">
      <c r="A25" s="53" t="s">
        <v>148</v>
      </c>
      <c r="B25" s="55" t="s">
        <v>271</v>
      </c>
      <c r="C25" s="69" t="s">
        <v>38</v>
      </c>
      <c r="D25" s="70">
        <v>335.73</v>
      </c>
      <c r="E25" s="71"/>
      <c r="F25" s="71">
        <f>E25*D25</f>
        <v>0</v>
      </c>
    </row>
    <row r="26" spans="1:7" s="56" customFormat="1" ht="40.5" x14ac:dyDescent="0.2">
      <c r="A26" s="220" t="s">
        <v>52</v>
      </c>
      <c r="B26" s="221" t="s">
        <v>196</v>
      </c>
      <c r="C26" s="59"/>
      <c r="D26" s="59"/>
      <c r="E26" s="59"/>
      <c r="F26" s="59"/>
      <c r="G26" s="114"/>
    </row>
    <row r="27" spans="1:7" s="56" customFormat="1" ht="135" x14ac:dyDescent="0.2">
      <c r="A27" s="220" t="s">
        <v>52</v>
      </c>
      <c r="B27" s="221" t="s">
        <v>272</v>
      </c>
      <c r="C27" s="59"/>
      <c r="D27" s="59"/>
      <c r="E27" s="59"/>
      <c r="F27" s="59"/>
    </row>
    <row r="28" spans="1:7" s="56" customFormat="1" ht="12.75" x14ac:dyDescent="0.2">
      <c r="A28" s="53"/>
      <c r="B28" s="55"/>
      <c r="C28" s="69"/>
      <c r="D28" s="70"/>
      <c r="E28" s="71"/>
      <c r="F28" s="71"/>
      <c r="G28" s="114"/>
    </row>
    <row r="29" spans="1:7" s="56" customFormat="1" ht="63.75" x14ac:dyDescent="0.2">
      <c r="A29" s="53" t="s">
        <v>149</v>
      </c>
      <c r="B29" s="55" t="s">
        <v>417</v>
      </c>
      <c r="C29" s="69" t="s">
        <v>38</v>
      </c>
      <c r="D29" s="70">
        <v>118.65</v>
      </c>
      <c r="E29" s="71"/>
      <c r="F29" s="71">
        <f>E29*D29</f>
        <v>0</v>
      </c>
    </row>
    <row r="30" spans="1:7" s="56" customFormat="1" ht="40.5" x14ac:dyDescent="0.2">
      <c r="A30" s="220" t="s">
        <v>52</v>
      </c>
      <c r="B30" s="221" t="s">
        <v>196</v>
      </c>
      <c r="C30" s="69"/>
      <c r="D30" s="70"/>
      <c r="E30" s="71"/>
      <c r="F30" s="71"/>
    </row>
    <row r="31" spans="1:7" s="56" customFormat="1" ht="135" x14ac:dyDescent="0.2">
      <c r="A31" s="220" t="s">
        <v>52</v>
      </c>
      <c r="B31" s="221" t="s">
        <v>272</v>
      </c>
      <c r="C31" s="69"/>
      <c r="D31" s="70"/>
      <c r="E31" s="71"/>
      <c r="F31" s="71"/>
    </row>
    <row r="32" spans="1:7" s="56" customFormat="1" ht="12.75" x14ac:dyDescent="0.2">
      <c r="A32" s="53"/>
      <c r="B32" s="55"/>
      <c r="C32" s="69"/>
      <c r="D32" s="70"/>
      <c r="E32" s="71"/>
      <c r="F32" s="71"/>
      <c r="G32" s="114"/>
    </row>
    <row r="33" spans="1:7" s="56" customFormat="1" ht="63.75" x14ac:dyDescent="0.2">
      <c r="A33" s="53" t="s">
        <v>150</v>
      </c>
      <c r="B33" s="55" t="s">
        <v>716</v>
      </c>
      <c r="C33" s="69" t="s">
        <v>38</v>
      </c>
      <c r="D33" s="70">
        <v>57.3</v>
      </c>
      <c r="E33" s="71"/>
      <c r="F33" s="71">
        <f>E33*D33</f>
        <v>0</v>
      </c>
      <c r="G33" s="114"/>
    </row>
    <row r="34" spans="1:7" s="56" customFormat="1" ht="27" x14ac:dyDescent="0.2">
      <c r="A34" s="220" t="s">
        <v>52</v>
      </c>
      <c r="B34" s="221" t="s">
        <v>713</v>
      </c>
      <c r="C34" s="59"/>
      <c r="D34" s="59"/>
      <c r="E34" s="59"/>
      <c r="F34" s="59"/>
      <c r="G34" s="114"/>
    </row>
    <row r="35" spans="1:7" s="56" customFormat="1" ht="40.5" x14ac:dyDescent="0.2">
      <c r="A35" s="220" t="s">
        <v>52</v>
      </c>
      <c r="B35" s="221" t="s">
        <v>714</v>
      </c>
      <c r="C35" s="59"/>
      <c r="D35" s="59"/>
      <c r="E35" s="59"/>
      <c r="F35" s="59"/>
      <c r="G35" s="114"/>
    </row>
    <row r="36" spans="1:7" s="56" customFormat="1" ht="12.75" x14ac:dyDescent="0.2">
      <c r="A36" s="53"/>
      <c r="B36" s="55"/>
      <c r="C36" s="69"/>
      <c r="D36" s="70"/>
      <c r="E36" s="71"/>
      <c r="F36" s="71"/>
      <c r="G36" s="114"/>
    </row>
    <row r="37" spans="1:7" s="56" customFormat="1" ht="63.75" x14ac:dyDescent="0.2">
      <c r="A37" s="53" t="s">
        <v>151</v>
      </c>
      <c r="B37" s="55" t="s">
        <v>717</v>
      </c>
      <c r="C37" s="69" t="s">
        <v>31</v>
      </c>
      <c r="D37" s="70">
        <v>115</v>
      </c>
      <c r="E37" s="71"/>
      <c r="F37" s="71">
        <f>E37*D37</f>
        <v>0</v>
      </c>
      <c r="G37" s="114"/>
    </row>
    <row r="38" spans="1:7" s="56" customFormat="1" ht="12.75" x14ac:dyDescent="0.2">
      <c r="A38" s="53"/>
      <c r="B38" s="55"/>
      <c r="C38" s="69"/>
      <c r="D38" s="70"/>
      <c r="E38" s="71"/>
      <c r="F38" s="71"/>
      <c r="G38" s="114"/>
    </row>
    <row r="39" spans="1:7" s="56" customFormat="1" ht="127.5" x14ac:dyDescent="0.2">
      <c r="A39" s="53" t="s">
        <v>152</v>
      </c>
      <c r="B39" s="55" t="s">
        <v>325</v>
      </c>
      <c r="C39" s="69" t="s">
        <v>38</v>
      </c>
      <c r="D39" s="70">
        <v>107.76</v>
      </c>
      <c r="E39" s="71"/>
      <c r="F39" s="71">
        <f>E39*D39</f>
        <v>0</v>
      </c>
      <c r="G39" s="114"/>
    </row>
    <row r="40" spans="1:7" s="56" customFormat="1" ht="12.75" x14ac:dyDescent="0.2">
      <c r="A40" s="53"/>
      <c r="B40" s="55"/>
      <c r="C40" s="69"/>
      <c r="D40" s="70"/>
      <c r="E40" s="71"/>
      <c r="F40" s="71"/>
      <c r="G40" s="114"/>
    </row>
    <row r="41" spans="1:7" s="56" customFormat="1" ht="127.5" x14ac:dyDescent="0.2">
      <c r="A41" s="53" t="s">
        <v>172</v>
      </c>
      <c r="B41" s="55" t="s">
        <v>419</v>
      </c>
      <c r="C41" s="69" t="s">
        <v>38</v>
      </c>
      <c r="D41" s="70">
        <v>47.9</v>
      </c>
      <c r="E41" s="71"/>
      <c r="F41" s="71">
        <f>E41*D41</f>
        <v>0</v>
      </c>
      <c r="G41" s="114"/>
    </row>
    <row r="42" spans="1:7" s="56" customFormat="1" ht="12.75" x14ac:dyDescent="0.2">
      <c r="A42" s="53"/>
      <c r="B42" s="55"/>
      <c r="C42" s="69"/>
      <c r="D42" s="70"/>
      <c r="E42" s="71"/>
      <c r="F42" s="71"/>
      <c r="G42" s="114"/>
    </row>
    <row r="43" spans="1:7" s="56" customFormat="1" ht="134.25" customHeight="1" x14ac:dyDescent="0.2">
      <c r="A43" s="53" t="s">
        <v>173</v>
      </c>
      <c r="B43" s="55" t="s">
        <v>418</v>
      </c>
      <c r="C43" s="69" t="s">
        <v>38</v>
      </c>
      <c r="D43" s="70">
        <v>118.65</v>
      </c>
      <c r="E43" s="71"/>
      <c r="F43" s="71">
        <f>E43*D43</f>
        <v>0</v>
      </c>
    </row>
    <row r="44" spans="1:7" s="56" customFormat="1" ht="12.75" x14ac:dyDescent="0.2">
      <c r="A44" s="53"/>
      <c r="B44" s="55"/>
      <c r="C44" s="69"/>
      <c r="D44" s="70"/>
      <c r="E44" s="71"/>
      <c r="F44" s="71"/>
      <c r="G44" s="114"/>
    </row>
    <row r="45" spans="1:7" s="56" customFormat="1" ht="68.25" customHeight="1" x14ac:dyDescent="0.2">
      <c r="A45" s="53" t="s">
        <v>303</v>
      </c>
      <c r="B45" s="55" t="s">
        <v>273</v>
      </c>
      <c r="C45" s="69" t="s">
        <v>31</v>
      </c>
      <c r="D45" s="70">
        <v>44.9</v>
      </c>
      <c r="E45" s="71"/>
      <c r="F45" s="71">
        <f>E45*D45</f>
        <v>0</v>
      </c>
    </row>
    <row r="46" spans="1:7" s="56" customFormat="1" ht="12.75" x14ac:dyDescent="0.2">
      <c r="A46" s="53"/>
      <c r="B46" s="55"/>
      <c r="C46" s="69"/>
      <c r="D46" s="70"/>
      <c r="E46" s="71"/>
      <c r="F46" s="71"/>
      <c r="G46" s="114"/>
    </row>
    <row r="47" spans="1:7" s="56" customFormat="1" ht="69" customHeight="1" x14ac:dyDescent="0.2">
      <c r="A47" s="53" t="s">
        <v>366</v>
      </c>
      <c r="B47" s="55" t="s">
        <v>326</v>
      </c>
      <c r="C47" s="69" t="s">
        <v>38</v>
      </c>
      <c r="D47" s="70">
        <v>1220</v>
      </c>
      <c r="E47" s="71"/>
      <c r="F47" s="71">
        <f>E47*D47</f>
        <v>0</v>
      </c>
    </row>
    <row r="48" spans="1:7" s="56" customFormat="1" ht="12.75" x14ac:dyDescent="0.2">
      <c r="A48" s="53"/>
      <c r="B48" s="55"/>
      <c r="C48" s="69"/>
      <c r="D48" s="70"/>
      <c r="E48" s="71"/>
      <c r="F48" s="71"/>
    </row>
    <row r="49" spans="1:6" s="56" customFormat="1" ht="51" x14ac:dyDescent="0.2">
      <c r="A49" s="53" t="s">
        <v>367</v>
      </c>
      <c r="B49" s="55" t="s">
        <v>420</v>
      </c>
      <c r="C49" s="69" t="s">
        <v>38</v>
      </c>
      <c r="D49" s="70">
        <v>472.75</v>
      </c>
      <c r="E49" s="71"/>
      <c r="F49" s="71">
        <f>E49*D49</f>
        <v>0</v>
      </c>
    </row>
    <row r="50" spans="1:6" s="56" customFormat="1" ht="12.75" x14ac:dyDescent="0.2">
      <c r="A50" s="53"/>
      <c r="B50" s="55"/>
      <c r="C50" s="69"/>
      <c r="D50" s="70"/>
      <c r="E50" s="71"/>
      <c r="F50" s="71"/>
    </row>
    <row r="51" spans="1:6" s="56" customFormat="1" ht="102" x14ac:dyDescent="0.2">
      <c r="A51" s="53" t="s">
        <v>368</v>
      </c>
      <c r="B51" s="55" t="s">
        <v>421</v>
      </c>
      <c r="C51" s="69" t="s">
        <v>37</v>
      </c>
      <c r="D51" s="54">
        <v>59.25</v>
      </c>
      <c r="E51" s="71"/>
      <c r="F51" s="71">
        <f>E51*D51</f>
        <v>0</v>
      </c>
    </row>
    <row r="52" spans="1:6" s="56" customFormat="1" ht="12.75" x14ac:dyDescent="0.2">
      <c r="A52" s="53"/>
      <c r="B52" s="55"/>
      <c r="C52" s="69"/>
      <c r="D52" s="70"/>
      <c r="E52" s="71"/>
      <c r="F52" s="71"/>
    </row>
    <row r="53" spans="1:6" s="56" customFormat="1" ht="102" x14ac:dyDescent="0.2">
      <c r="A53" s="53" t="s">
        <v>369</v>
      </c>
      <c r="B53" s="55" t="s">
        <v>422</v>
      </c>
      <c r="C53" s="69" t="s">
        <v>37</v>
      </c>
      <c r="D53" s="54">
        <v>8.18</v>
      </c>
      <c r="E53" s="71"/>
      <c r="F53" s="71">
        <f>E53*D53</f>
        <v>0</v>
      </c>
    </row>
    <row r="54" spans="1:6" s="56" customFormat="1" ht="12.75" x14ac:dyDescent="0.2">
      <c r="A54" s="53"/>
      <c r="B54" s="55"/>
      <c r="C54" s="69"/>
      <c r="D54" s="70"/>
      <c r="E54" s="71"/>
      <c r="F54" s="71"/>
    </row>
    <row r="55" spans="1:6" s="56" customFormat="1" ht="102" x14ac:dyDescent="0.2">
      <c r="A55" s="53" t="s">
        <v>370</v>
      </c>
      <c r="B55" s="55" t="s">
        <v>423</v>
      </c>
      <c r="C55" s="69" t="s">
        <v>37</v>
      </c>
      <c r="D55" s="54">
        <v>42.57</v>
      </c>
      <c r="E55" s="71"/>
      <c r="F55" s="71">
        <f>E55*D55</f>
        <v>0</v>
      </c>
    </row>
    <row r="56" spans="1:6" s="56" customFormat="1" ht="12.75" x14ac:dyDescent="0.2">
      <c r="A56" s="53"/>
      <c r="B56" s="55"/>
      <c r="C56" s="69"/>
      <c r="D56" s="54"/>
      <c r="E56" s="71"/>
      <c r="F56" s="71"/>
    </row>
    <row r="57" spans="1:6" s="56" customFormat="1" ht="102" x14ac:dyDescent="0.2">
      <c r="A57" s="53" t="s">
        <v>434</v>
      </c>
      <c r="B57" s="55" t="s">
        <v>426</v>
      </c>
      <c r="C57" s="69" t="s">
        <v>38</v>
      </c>
      <c r="D57" s="54">
        <v>50.16</v>
      </c>
      <c r="E57" s="71"/>
      <c r="F57" s="71">
        <f>E57*D57</f>
        <v>0</v>
      </c>
    </row>
    <row r="58" spans="1:6" s="56" customFormat="1" ht="12.75" x14ac:dyDescent="0.2">
      <c r="A58" s="53"/>
      <c r="B58" s="55"/>
      <c r="C58" s="69"/>
      <c r="D58" s="54"/>
      <c r="E58" s="71"/>
      <c r="F58" s="71"/>
    </row>
    <row r="59" spans="1:6" s="56" customFormat="1" ht="102" x14ac:dyDescent="0.2">
      <c r="A59" s="53" t="s">
        <v>435</v>
      </c>
      <c r="B59" s="55" t="s">
        <v>424</v>
      </c>
      <c r="C59" s="69" t="s">
        <v>37</v>
      </c>
      <c r="D59" s="54">
        <v>21.29</v>
      </c>
      <c r="E59" s="71"/>
      <c r="F59" s="71">
        <f>E59*D59</f>
        <v>0</v>
      </c>
    </row>
    <row r="60" spans="1:6" s="56" customFormat="1" ht="12.75" x14ac:dyDescent="0.2">
      <c r="A60" s="53"/>
      <c r="B60" s="55"/>
      <c r="C60" s="69"/>
      <c r="D60" s="54"/>
      <c r="E60" s="71"/>
      <c r="F60" s="71"/>
    </row>
    <row r="61" spans="1:6" s="56" customFormat="1" ht="102" x14ac:dyDescent="0.2">
      <c r="A61" s="53" t="s">
        <v>436</v>
      </c>
      <c r="B61" s="115" t="s">
        <v>425</v>
      </c>
      <c r="C61" s="69" t="s">
        <v>37</v>
      </c>
      <c r="D61" s="54">
        <v>3.44</v>
      </c>
      <c r="E61" s="71"/>
      <c r="F61" s="71">
        <f>E61*D61</f>
        <v>0</v>
      </c>
    </row>
    <row r="62" spans="1:6" s="56" customFormat="1" ht="12.75" x14ac:dyDescent="0.2">
      <c r="A62" s="53"/>
      <c r="B62" s="115"/>
      <c r="C62" s="69"/>
      <c r="D62" s="54"/>
      <c r="E62" s="71"/>
      <c r="F62" s="71"/>
    </row>
    <row r="63" spans="1:6" s="56" customFormat="1" ht="114.75" x14ac:dyDescent="0.2">
      <c r="A63" s="53" t="s">
        <v>437</v>
      </c>
      <c r="B63" s="55" t="s">
        <v>427</v>
      </c>
      <c r="C63" s="69" t="s">
        <v>37</v>
      </c>
      <c r="D63" s="54">
        <v>4.46</v>
      </c>
      <c r="E63" s="71"/>
      <c r="F63" s="71">
        <f>E63*D63</f>
        <v>0</v>
      </c>
    </row>
    <row r="64" spans="1:6" s="56" customFormat="1" ht="12.75" x14ac:dyDescent="0.2">
      <c r="A64" s="53"/>
      <c r="B64" s="55"/>
      <c r="C64" s="69"/>
      <c r="D64" s="54"/>
      <c r="E64" s="71"/>
      <c r="F64" s="71"/>
    </row>
    <row r="65" spans="1:6" s="56" customFormat="1" ht="114.75" x14ac:dyDescent="0.2">
      <c r="A65" s="53" t="s">
        <v>438</v>
      </c>
      <c r="B65" s="55" t="s">
        <v>427</v>
      </c>
      <c r="C65" s="69" t="s">
        <v>37</v>
      </c>
      <c r="D65" s="54">
        <v>9.3699999999999992</v>
      </c>
      <c r="E65" s="71"/>
      <c r="F65" s="71">
        <f>E65*D65</f>
        <v>0</v>
      </c>
    </row>
    <row r="66" spans="1:6" s="56" customFormat="1" ht="12.75" x14ac:dyDescent="0.2">
      <c r="A66" s="53"/>
      <c r="B66" s="55"/>
      <c r="C66" s="69"/>
      <c r="D66" s="54"/>
      <c r="E66" s="71"/>
      <c r="F66" s="71"/>
    </row>
    <row r="67" spans="1:6" s="56" customFormat="1" ht="76.5" x14ac:dyDescent="0.2">
      <c r="A67" s="53" t="s">
        <v>439</v>
      </c>
      <c r="B67" s="55" t="s">
        <v>428</v>
      </c>
      <c r="C67" s="69" t="s">
        <v>38</v>
      </c>
      <c r="D67" s="70">
        <v>974.76</v>
      </c>
      <c r="E67" s="71"/>
      <c r="F67" s="71">
        <f>E67*D67</f>
        <v>0</v>
      </c>
    </row>
    <row r="68" spans="1:6" s="56" customFormat="1" ht="12.75" x14ac:dyDescent="0.2">
      <c r="A68" s="53"/>
      <c r="B68" s="55"/>
      <c r="C68" s="69"/>
      <c r="D68" s="54"/>
      <c r="E68" s="71"/>
      <c r="F68" s="71"/>
    </row>
    <row r="69" spans="1:6" s="56" customFormat="1" ht="89.25" x14ac:dyDescent="0.2">
      <c r="A69" s="53" t="s">
        <v>440</v>
      </c>
      <c r="B69" s="55" t="s">
        <v>429</v>
      </c>
      <c r="C69" s="69" t="s">
        <v>38</v>
      </c>
      <c r="D69" s="70">
        <v>139.13999999999999</v>
      </c>
      <c r="E69" s="71"/>
      <c r="F69" s="71">
        <f>E69*D69</f>
        <v>0</v>
      </c>
    </row>
    <row r="70" spans="1:6" s="56" customFormat="1" ht="12.75" x14ac:dyDescent="0.2">
      <c r="A70" s="53"/>
      <c r="B70" s="55"/>
      <c r="C70" s="69"/>
      <c r="D70" s="54"/>
      <c r="E70" s="71"/>
      <c r="F70" s="71"/>
    </row>
    <row r="71" spans="1:6" s="56" customFormat="1" ht="63.75" x14ac:dyDescent="0.2">
      <c r="A71" s="53" t="s">
        <v>441</v>
      </c>
      <c r="B71" s="55" t="s">
        <v>430</v>
      </c>
      <c r="C71" s="69" t="s">
        <v>38</v>
      </c>
      <c r="D71" s="70">
        <v>349.32</v>
      </c>
      <c r="E71" s="71"/>
      <c r="F71" s="71">
        <f>E71*D71</f>
        <v>0</v>
      </c>
    </row>
    <row r="72" spans="1:6" s="56" customFormat="1" ht="12.75" x14ac:dyDescent="0.2">
      <c r="A72" s="53"/>
      <c r="B72" s="55"/>
      <c r="C72" s="69"/>
      <c r="D72" s="54"/>
      <c r="E72" s="71"/>
      <c r="F72" s="71"/>
    </row>
    <row r="73" spans="1:6" s="56" customFormat="1" ht="89.25" x14ac:dyDescent="0.2">
      <c r="A73" s="53" t="s">
        <v>442</v>
      </c>
      <c r="B73" s="55" t="s">
        <v>345</v>
      </c>
      <c r="C73" s="69" t="s">
        <v>38</v>
      </c>
      <c r="D73" s="70">
        <v>2933.2</v>
      </c>
      <c r="E73" s="71"/>
      <c r="F73" s="71">
        <f>E73*D73</f>
        <v>0</v>
      </c>
    </row>
    <row r="74" spans="1:6" s="56" customFormat="1" ht="12.75" x14ac:dyDescent="0.2">
      <c r="A74" s="53"/>
      <c r="B74" s="55"/>
      <c r="C74" s="69"/>
      <c r="D74" s="70"/>
      <c r="E74" s="71"/>
      <c r="F74" s="71"/>
    </row>
    <row r="75" spans="1:6" s="56" customFormat="1" ht="89.25" x14ac:dyDescent="0.2">
      <c r="A75" s="53" t="s">
        <v>443</v>
      </c>
      <c r="B75" s="55" t="s">
        <v>469</v>
      </c>
      <c r="C75" s="69" t="s">
        <v>38</v>
      </c>
      <c r="D75" s="70">
        <v>659.48</v>
      </c>
      <c r="E75" s="71"/>
      <c r="F75" s="71">
        <f>E75*D75</f>
        <v>0</v>
      </c>
    </row>
    <row r="76" spans="1:6" s="56" customFormat="1" ht="12.75" x14ac:dyDescent="0.2">
      <c r="A76" s="53"/>
      <c r="B76" s="55"/>
      <c r="C76" s="69"/>
      <c r="D76" s="54"/>
      <c r="E76" s="71"/>
      <c r="F76" s="71"/>
    </row>
    <row r="77" spans="1:6" s="56" customFormat="1" ht="89.25" x14ac:dyDescent="0.2">
      <c r="A77" s="53" t="s">
        <v>444</v>
      </c>
      <c r="B77" s="55" t="s">
        <v>431</v>
      </c>
      <c r="C77" s="69" t="s">
        <v>38</v>
      </c>
      <c r="D77" s="70">
        <v>150</v>
      </c>
      <c r="E77" s="71"/>
      <c r="F77" s="71">
        <f>E77*D77</f>
        <v>0</v>
      </c>
    </row>
    <row r="78" spans="1:6" s="56" customFormat="1" ht="12.75" x14ac:dyDescent="0.2">
      <c r="A78" s="53"/>
      <c r="B78" s="55"/>
      <c r="C78" s="69"/>
      <c r="D78" s="54"/>
      <c r="E78" s="71"/>
      <c r="F78" s="71"/>
    </row>
    <row r="79" spans="1:6" s="56" customFormat="1" ht="102" x14ac:dyDescent="0.2">
      <c r="A79" s="53" t="s">
        <v>445</v>
      </c>
      <c r="B79" s="55" t="s">
        <v>432</v>
      </c>
      <c r="C79" s="69" t="s">
        <v>38</v>
      </c>
      <c r="D79" s="70">
        <v>120</v>
      </c>
      <c r="E79" s="71"/>
      <c r="F79" s="71">
        <f>E79*D79</f>
        <v>0</v>
      </c>
    </row>
    <row r="80" spans="1:6" s="56" customFormat="1" ht="12.75" x14ac:dyDescent="0.2">
      <c r="A80" s="53"/>
      <c r="B80" s="55"/>
      <c r="C80" s="69"/>
      <c r="D80" s="54"/>
      <c r="E80" s="71"/>
      <c r="F80" s="71"/>
    </row>
    <row r="81" spans="1:6" s="56" customFormat="1" ht="25.5" x14ac:dyDescent="0.2">
      <c r="A81" s="53" t="s">
        <v>446</v>
      </c>
      <c r="B81" s="55" t="s">
        <v>342</v>
      </c>
      <c r="C81" s="69" t="s">
        <v>31</v>
      </c>
      <c r="D81" s="70">
        <v>200</v>
      </c>
      <c r="E81" s="71"/>
      <c r="F81" s="71">
        <f>E81*D81</f>
        <v>0</v>
      </c>
    </row>
    <row r="82" spans="1:6" s="56" customFormat="1" ht="12.75" x14ac:dyDescent="0.2">
      <c r="A82" s="53"/>
      <c r="B82" s="55"/>
      <c r="C82" s="69"/>
      <c r="D82" s="70"/>
      <c r="E82" s="71"/>
      <c r="F82" s="71"/>
    </row>
    <row r="83" spans="1:6" s="56" customFormat="1" ht="51" x14ac:dyDescent="0.2">
      <c r="A83" s="53" t="s">
        <v>447</v>
      </c>
      <c r="B83" s="55" t="s">
        <v>343</v>
      </c>
      <c r="C83" s="69" t="s">
        <v>31</v>
      </c>
      <c r="D83" s="70">
        <v>200</v>
      </c>
      <c r="E83" s="71"/>
      <c r="F83" s="71">
        <f>E83*D83</f>
        <v>0</v>
      </c>
    </row>
    <row r="84" spans="1:6" s="56" customFormat="1" ht="12.75" x14ac:dyDescent="0.2">
      <c r="A84" s="53"/>
      <c r="B84" s="16"/>
      <c r="C84" s="16"/>
      <c r="D84" s="16"/>
      <c r="E84" s="16"/>
      <c r="F84" s="71"/>
    </row>
    <row r="85" spans="1:6" s="56" customFormat="1" ht="51" x14ac:dyDescent="0.2">
      <c r="A85" s="53" t="s">
        <v>448</v>
      </c>
      <c r="B85" s="55" t="s">
        <v>344</v>
      </c>
      <c r="C85" s="69" t="s">
        <v>66</v>
      </c>
      <c r="D85" s="70">
        <v>10</v>
      </c>
      <c r="E85" s="71"/>
      <c r="F85" s="71">
        <f>E85*D85</f>
        <v>0</v>
      </c>
    </row>
    <row r="86" spans="1:6" s="56" customFormat="1" ht="12.75" x14ac:dyDescent="0.2">
      <c r="A86" s="53"/>
      <c r="B86" s="55"/>
      <c r="C86" s="69"/>
      <c r="D86" s="70"/>
      <c r="E86" s="71"/>
      <c r="F86" s="71"/>
    </row>
    <row r="87" spans="1:6" s="56" customFormat="1" ht="76.5" x14ac:dyDescent="0.2">
      <c r="A87" s="53" t="s">
        <v>449</v>
      </c>
      <c r="B87" s="55" t="s">
        <v>433</v>
      </c>
      <c r="C87" s="69" t="s">
        <v>38</v>
      </c>
      <c r="D87" s="70">
        <v>1291.1600000000001</v>
      </c>
      <c r="E87" s="71"/>
      <c r="F87" s="71">
        <f>E87*D87</f>
        <v>0</v>
      </c>
    </row>
    <row r="88" spans="1:6" s="56" customFormat="1" ht="12.75" x14ac:dyDescent="0.2">
      <c r="A88" s="53"/>
      <c r="B88" s="55"/>
      <c r="C88" s="69"/>
      <c r="D88" s="54"/>
      <c r="E88" s="71"/>
      <c r="F88" s="71"/>
    </row>
    <row r="89" spans="1:6" s="56" customFormat="1" ht="63.75" x14ac:dyDescent="0.2">
      <c r="A89" s="53" t="s">
        <v>470</v>
      </c>
      <c r="B89" s="55" t="s">
        <v>761</v>
      </c>
      <c r="C89" s="69" t="s">
        <v>38</v>
      </c>
      <c r="D89" s="70">
        <v>157.30000000000001</v>
      </c>
      <c r="E89" s="71"/>
      <c r="F89" s="71">
        <f>E89*D89</f>
        <v>0</v>
      </c>
    </row>
    <row r="90" spans="1:6" s="56" customFormat="1" ht="12.75" x14ac:dyDescent="0.2">
      <c r="A90" s="53"/>
      <c r="B90" s="55"/>
      <c r="C90" s="69"/>
      <c r="D90" s="54"/>
      <c r="E90" s="71"/>
      <c r="F90" s="71"/>
    </row>
    <row r="91" spans="1:6" s="56" customFormat="1" ht="42" customHeight="1" x14ac:dyDescent="0.2">
      <c r="A91" s="53" t="s">
        <v>762</v>
      </c>
      <c r="B91" s="61" t="s">
        <v>346</v>
      </c>
      <c r="C91" s="69" t="s">
        <v>38</v>
      </c>
      <c r="D91" s="54">
        <v>1209.23</v>
      </c>
      <c r="E91" s="71"/>
      <c r="F91" s="71">
        <f>E91*D91</f>
        <v>0</v>
      </c>
    </row>
    <row r="92" spans="1:6" s="56" customFormat="1" ht="17.25" customHeight="1" x14ac:dyDescent="0.2">
      <c r="A92" s="53"/>
      <c r="B92" s="227" t="s">
        <v>347</v>
      </c>
      <c r="C92" s="69"/>
      <c r="D92" s="54"/>
      <c r="E92" s="71"/>
      <c r="F92" s="71"/>
    </row>
    <row r="93" spans="1:6" s="56" customFormat="1" ht="12.75" x14ac:dyDescent="0.2">
      <c r="A93" s="53"/>
      <c r="B93" s="226" t="s">
        <v>348</v>
      </c>
      <c r="C93" s="69"/>
      <c r="D93" s="54"/>
      <c r="E93" s="71"/>
      <c r="F93" s="71"/>
    </row>
    <row r="94" spans="1:6" s="56" customFormat="1" ht="12.75" x14ac:dyDescent="0.2">
      <c r="A94" s="53"/>
      <c r="B94" s="156" t="s">
        <v>282</v>
      </c>
      <c r="C94" s="69"/>
      <c r="D94" s="54"/>
      <c r="E94" s="71"/>
      <c r="F94" s="71"/>
    </row>
    <row r="95" spans="1:6" s="56" customFormat="1" ht="25.5" x14ac:dyDescent="0.2">
      <c r="A95" s="53"/>
      <c r="B95" s="228" t="s">
        <v>352</v>
      </c>
      <c r="C95" s="69"/>
      <c r="D95" s="54"/>
      <c r="E95" s="71"/>
      <c r="F95" s="71"/>
    </row>
    <row r="96" spans="1:6" s="56" customFormat="1" ht="12.75" x14ac:dyDescent="0.2">
      <c r="A96" s="53"/>
      <c r="B96" s="156" t="s">
        <v>283</v>
      </c>
      <c r="C96" s="69"/>
      <c r="D96" s="54"/>
      <c r="E96" s="71"/>
      <c r="F96" s="71"/>
    </row>
    <row r="97" spans="1:6" s="56" customFormat="1" ht="12.75" x14ac:dyDescent="0.2">
      <c r="A97" s="53"/>
      <c r="B97" s="156" t="s">
        <v>349</v>
      </c>
      <c r="C97" s="69"/>
      <c r="D97" s="54"/>
      <c r="E97" s="71"/>
      <c r="F97" s="71"/>
    </row>
    <row r="98" spans="1:6" s="56" customFormat="1" ht="12.75" x14ac:dyDescent="0.2">
      <c r="A98" s="53"/>
      <c r="B98" s="156" t="s">
        <v>284</v>
      </c>
      <c r="C98" s="69"/>
      <c r="D98" s="54"/>
      <c r="E98" s="71"/>
      <c r="F98" s="71"/>
    </row>
    <row r="99" spans="1:6" s="56" customFormat="1" ht="12.75" x14ac:dyDescent="0.2">
      <c r="A99" s="53"/>
      <c r="B99" s="156" t="s">
        <v>350</v>
      </c>
      <c r="C99" s="69"/>
      <c r="D99" s="54"/>
      <c r="E99" s="71"/>
      <c r="F99" s="71"/>
    </row>
    <row r="100" spans="1:6" s="56" customFormat="1" ht="25.5" x14ac:dyDescent="0.2">
      <c r="A100" s="53"/>
      <c r="B100" s="156" t="s">
        <v>351</v>
      </c>
      <c r="C100" s="69"/>
      <c r="D100" s="54"/>
      <c r="E100" s="71"/>
      <c r="F100" s="71"/>
    </row>
    <row r="101" spans="1:6" s="56" customFormat="1" ht="12.75" x14ac:dyDescent="0.2">
      <c r="A101" s="53"/>
      <c r="B101" s="55"/>
      <c r="C101" s="69"/>
      <c r="D101" s="54"/>
      <c r="E101" s="71"/>
      <c r="F101" s="71"/>
    </row>
    <row r="102" spans="1:6" s="56" customFormat="1" ht="38.25" x14ac:dyDescent="0.2">
      <c r="A102" s="53" t="s">
        <v>718</v>
      </c>
      <c r="B102" s="117" t="s">
        <v>285</v>
      </c>
      <c r="C102" s="69" t="s">
        <v>38</v>
      </c>
      <c r="D102" s="54">
        <v>86.06</v>
      </c>
      <c r="E102" s="71"/>
      <c r="F102" s="71">
        <f>E102*D102</f>
        <v>0</v>
      </c>
    </row>
    <row r="103" spans="1:6" s="56" customFormat="1" ht="12.75" x14ac:dyDescent="0.2">
      <c r="A103" s="53"/>
      <c r="B103" s="116" t="s">
        <v>281</v>
      </c>
      <c r="C103" s="69"/>
      <c r="D103" s="54"/>
      <c r="E103" s="71"/>
      <c r="F103" s="71"/>
    </row>
    <row r="104" spans="1:6" s="56" customFormat="1" ht="12.75" x14ac:dyDescent="0.2">
      <c r="A104" s="53"/>
      <c r="B104" s="156" t="s">
        <v>282</v>
      </c>
      <c r="C104" s="69"/>
      <c r="D104" s="54"/>
      <c r="E104" s="71"/>
      <c r="F104" s="71"/>
    </row>
    <row r="105" spans="1:6" s="56" customFormat="1" ht="12.75" x14ac:dyDescent="0.2">
      <c r="A105" s="53"/>
      <c r="B105" s="157" t="s">
        <v>353</v>
      </c>
      <c r="C105" s="69"/>
      <c r="D105" s="54"/>
      <c r="E105" s="71"/>
      <c r="F105" s="71"/>
    </row>
    <row r="106" spans="1:6" s="56" customFormat="1" ht="12.75" x14ac:dyDescent="0.2">
      <c r="A106" s="53"/>
      <c r="B106" s="156" t="s">
        <v>283</v>
      </c>
      <c r="C106" s="69"/>
      <c r="D106" s="54"/>
      <c r="E106" s="71"/>
      <c r="F106" s="71"/>
    </row>
    <row r="107" spans="1:6" s="56" customFormat="1" ht="12.75" x14ac:dyDescent="0.2">
      <c r="A107" s="53"/>
      <c r="B107" s="156" t="s">
        <v>284</v>
      </c>
      <c r="C107" s="69"/>
      <c r="D107" s="54"/>
      <c r="E107" s="71"/>
      <c r="F107" s="71"/>
    </row>
    <row r="108" spans="1:6" s="56" customFormat="1" ht="25.5" x14ac:dyDescent="0.2">
      <c r="A108" s="53"/>
      <c r="B108" s="156" t="s">
        <v>304</v>
      </c>
      <c r="C108" s="69"/>
      <c r="D108" s="54"/>
      <c r="E108" s="71"/>
      <c r="F108" s="71"/>
    </row>
    <row r="109" spans="1:6" s="56" customFormat="1" ht="12.75" x14ac:dyDescent="0.2">
      <c r="A109" s="53"/>
      <c r="B109" s="55"/>
      <c r="C109" s="69"/>
      <c r="D109" s="54"/>
      <c r="E109" s="71"/>
      <c r="F109" s="71"/>
    </row>
    <row r="110" spans="1:6" s="56" customFormat="1" ht="38.25" x14ac:dyDescent="0.2">
      <c r="A110" s="53" t="s">
        <v>719</v>
      </c>
      <c r="B110" s="55" t="s">
        <v>712</v>
      </c>
      <c r="C110" s="69" t="s">
        <v>53</v>
      </c>
      <c r="D110" s="54">
        <v>12</v>
      </c>
      <c r="E110" s="71"/>
      <c r="F110" s="71">
        <f>E110*D110</f>
        <v>0</v>
      </c>
    </row>
    <row r="111" spans="1:6" s="56" customFormat="1" ht="12.75" x14ac:dyDescent="0.2">
      <c r="A111" s="53"/>
      <c r="B111" s="55"/>
      <c r="C111" s="69"/>
      <c r="D111" s="54"/>
      <c r="E111" s="71"/>
      <c r="F111" s="71"/>
    </row>
    <row r="112" spans="1:6" s="56" customFormat="1" ht="63.75" x14ac:dyDescent="0.2">
      <c r="A112" s="53" t="s">
        <v>720</v>
      </c>
      <c r="B112" s="55" t="s">
        <v>54</v>
      </c>
      <c r="C112" s="69"/>
      <c r="D112" s="70"/>
      <c r="E112" s="71"/>
      <c r="F112" s="71"/>
    </row>
    <row r="113" spans="1:7" s="56" customFormat="1" ht="12.75" x14ac:dyDescent="0.2">
      <c r="A113" s="49" t="s">
        <v>55</v>
      </c>
      <c r="B113" s="55" t="s">
        <v>56</v>
      </c>
      <c r="C113" s="69" t="s">
        <v>57</v>
      </c>
      <c r="D113" s="70">
        <v>20</v>
      </c>
      <c r="E113" s="71"/>
      <c r="F113" s="71">
        <f>E113*D113</f>
        <v>0</v>
      </c>
    </row>
    <row r="114" spans="1:7" s="56" customFormat="1" ht="12.75" x14ac:dyDescent="0.2">
      <c r="A114" s="49" t="s">
        <v>58</v>
      </c>
      <c r="B114" s="55" t="s">
        <v>59</v>
      </c>
      <c r="C114" s="69" t="s">
        <v>57</v>
      </c>
      <c r="D114" s="70">
        <v>20</v>
      </c>
      <c r="E114" s="71"/>
      <c r="F114" s="71">
        <f>E114*D114</f>
        <v>0</v>
      </c>
    </row>
    <row r="115" spans="1:7" s="16" customFormat="1" ht="13.5" thickBot="1" x14ac:dyDescent="0.25">
      <c r="A115" s="54"/>
      <c r="B115" s="64"/>
      <c r="G115" s="114"/>
    </row>
    <row r="116" spans="1:7" s="16" customFormat="1" ht="17.25" thickBot="1" x14ac:dyDescent="0.35">
      <c r="A116" s="48"/>
      <c r="B116" s="138" t="s">
        <v>60</v>
      </c>
      <c r="C116" s="107"/>
      <c r="D116" s="108"/>
      <c r="E116" s="47"/>
      <c r="F116" s="47">
        <f>SUM(F12:F115)</f>
        <v>0</v>
      </c>
    </row>
    <row r="117" spans="1:7" s="16" customFormat="1" ht="13.5" thickTop="1" x14ac:dyDescent="0.2">
      <c r="A117" s="54"/>
      <c r="B117" s="64"/>
      <c r="C117" s="54"/>
      <c r="D117" s="54"/>
      <c r="E117" s="54"/>
      <c r="F117" s="54"/>
    </row>
    <row r="118" spans="1:7" s="16" customFormat="1" ht="12.75" x14ac:dyDescent="0.2">
      <c r="A118" s="54"/>
      <c r="B118" s="64"/>
      <c r="C118" s="54"/>
      <c r="D118" s="54"/>
      <c r="E118" s="54"/>
      <c r="F118" s="54"/>
    </row>
  </sheetData>
  <sheetProtection selectLockedCells="1" selectUnlockedCells="1"/>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A/5.0 ZIDARSKA DELA</oddHeader>
    <oddFooter>&amp;R&amp;"Arial Narrow,Običajno"&amp;P</oddFooter>
  </headerFooter>
  <rowBreaks count="2" manualBreakCount="2">
    <brk id="75" max="5" man="1"/>
    <brk id="92" max="5"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86"/>
  <sheetViews>
    <sheetView view="pageBreakPreview" topLeftCell="A41" zoomScale="85" zoomScaleSheetLayoutView="85" workbookViewId="0">
      <selection activeCell="E55" sqref="E55:E83"/>
    </sheetView>
  </sheetViews>
  <sheetFormatPr defaultRowHeight="16.5" x14ac:dyDescent="0.3"/>
  <cols>
    <col min="1" max="1" width="7.140625" style="8" customWidth="1"/>
    <col min="2" max="2" width="39.42578125" style="63" customWidth="1"/>
    <col min="3" max="3" width="8.28515625" style="8" customWidth="1"/>
    <col min="4" max="4" width="11" style="8" customWidth="1"/>
    <col min="5" max="5" width="11.5703125" style="8" customWidth="1"/>
    <col min="6" max="6" width="12.7109375" style="8" customWidth="1"/>
    <col min="7" max="10" width="9.140625" style="2"/>
    <col min="11" max="11" width="7.140625" style="2" customWidth="1"/>
    <col min="12" max="16384" width="9.140625" style="2"/>
  </cols>
  <sheetData>
    <row r="1" spans="1:7" x14ac:dyDescent="0.3">
      <c r="A1" s="3" t="s">
        <v>907</v>
      </c>
      <c r="B1" s="136" t="s">
        <v>906</v>
      </c>
      <c r="C1" s="276"/>
      <c r="D1" s="276"/>
      <c r="E1" s="276"/>
      <c r="F1" s="276"/>
    </row>
    <row r="2" spans="1:7" x14ac:dyDescent="0.3">
      <c r="A2" s="3"/>
      <c r="B2" s="136"/>
      <c r="C2" s="276"/>
      <c r="D2" s="276"/>
      <c r="E2" s="276"/>
      <c r="F2" s="276"/>
    </row>
    <row r="3" spans="1:7" x14ac:dyDescent="0.3">
      <c r="A3" s="83"/>
      <c r="B3" s="84"/>
      <c r="C3" s="277"/>
      <c r="D3" s="278"/>
      <c r="E3" s="277"/>
      <c r="F3" s="279"/>
    </row>
    <row r="4" spans="1:7" ht="47.25" customHeight="1" x14ac:dyDescent="0.3">
      <c r="A4" s="3"/>
      <c r="B4" s="335" t="s">
        <v>250</v>
      </c>
      <c r="C4" s="335"/>
      <c r="D4" s="335"/>
      <c r="E4" s="335"/>
      <c r="F4" s="335"/>
    </row>
    <row r="5" spans="1:7" x14ac:dyDescent="0.3">
      <c r="A5" s="3"/>
      <c r="B5" s="332"/>
      <c r="C5" s="332"/>
      <c r="D5" s="332"/>
      <c r="E5" s="332"/>
      <c r="F5" s="332"/>
    </row>
    <row r="6" spans="1:7" x14ac:dyDescent="0.3">
      <c r="A6" s="3"/>
      <c r="B6" s="333" t="s">
        <v>861</v>
      </c>
      <c r="C6" s="333"/>
      <c r="D6" s="333"/>
      <c r="E6" s="333"/>
      <c r="F6" s="333"/>
    </row>
    <row r="7" spans="1:7" ht="74.25" customHeight="1" x14ac:dyDescent="0.3">
      <c r="A7" s="3"/>
      <c r="B7" s="332" t="s">
        <v>862</v>
      </c>
      <c r="C7" s="332"/>
      <c r="D7" s="332"/>
      <c r="E7" s="332"/>
      <c r="F7" s="332"/>
    </row>
    <row r="8" spans="1:7" ht="46.5" customHeight="1" x14ac:dyDescent="0.3">
      <c r="A8" s="3"/>
      <c r="B8" s="332" t="s">
        <v>863</v>
      </c>
      <c r="C8" s="332"/>
      <c r="D8" s="332"/>
      <c r="E8" s="332"/>
      <c r="F8" s="332"/>
      <c r="G8" s="56"/>
    </row>
    <row r="9" spans="1:7" ht="101.25" customHeight="1" x14ac:dyDescent="0.3">
      <c r="A9" s="3"/>
      <c r="B9" s="332" t="s">
        <v>864</v>
      </c>
      <c r="C9" s="332"/>
      <c r="D9" s="332"/>
      <c r="E9" s="332"/>
      <c r="F9" s="332"/>
    </row>
    <row r="10" spans="1:7" x14ac:dyDescent="0.3">
      <c r="A10" s="3"/>
      <c r="B10" s="332"/>
      <c r="C10" s="332"/>
      <c r="D10" s="332"/>
      <c r="E10" s="332"/>
      <c r="F10" s="332"/>
    </row>
    <row r="11" spans="1:7" s="4" customFormat="1" x14ac:dyDescent="0.3">
      <c r="A11" s="3"/>
      <c r="B11" s="333" t="s">
        <v>865</v>
      </c>
      <c r="C11" s="333"/>
      <c r="D11" s="333"/>
      <c r="E11" s="333"/>
      <c r="F11" s="333"/>
    </row>
    <row r="12" spans="1:7" s="56" customFormat="1" ht="47.25" customHeight="1" x14ac:dyDescent="0.2">
      <c r="A12" s="3"/>
      <c r="B12" s="332" t="s">
        <v>866</v>
      </c>
      <c r="C12" s="332"/>
      <c r="D12" s="332"/>
      <c r="E12" s="332"/>
      <c r="F12" s="332"/>
    </row>
    <row r="13" spans="1:7" s="56" customFormat="1" x14ac:dyDescent="0.2">
      <c r="A13" s="3"/>
      <c r="B13" s="332" t="s">
        <v>867</v>
      </c>
      <c r="C13" s="332"/>
      <c r="D13" s="332"/>
      <c r="E13" s="332"/>
      <c r="F13" s="332"/>
      <c r="G13" s="114"/>
    </row>
    <row r="14" spans="1:7" s="56" customFormat="1" x14ac:dyDescent="0.2">
      <c r="A14" s="3"/>
      <c r="B14" s="334" t="s">
        <v>868</v>
      </c>
      <c r="C14" s="334"/>
      <c r="D14" s="334"/>
      <c r="E14" s="334"/>
      <c r="F14" s="334"/>
    </row>
    <row r="15" spans="1:7" s="56" customFormat="1" ht="13.5" x14ac:dyDescent="0.2">
      <c r="A15" s="275" t="s">
        <v>869</v>
      </c>
      <c r="B15" s="332" t="s">
        <v>870</v>
      </c>
      <c r="C15" s="332"/>
      <c r="D15" s="332"/>
      <c r="E15" s="332"/>
      <c r="F15" s="332"/>
    </row>
    <row r="16" spans="1:7" s="56" customFormat="1" ht="13.5" x14ac:dyDescent="0.2">
      <c r="A16" s="275" t="s">
        <v>869</v>
      </c>
      <c r="B16" s="332" t="s">
        <v>871</v>
      </c>
      <c r="C16" s="332"/>
      <c r="D16" s="332"/>
      <c r="E16" s="332"/>
      <c r="F16" s="332"/>
    </row>
    <row r="17" spans="1:7" s="56" customFormat="1" ht="13.5" x14ac:dyDescent="0.2">
      <c r="A17" s="275" t="s">
        <v>869</v>
      </c>
      <c r="B17" s="332" t="s">
        <v>872</v>
      </c>
      <c r="C17" s="332"/>
      <c r="D17" s="332"/>
      <c r="E17" s="332"/>
      <c r="F17" s="332"/>
      <c r="G17" s="114"/>
    </row>
    <row r="18" spans="1:7" s="56" customFormat="1" ht="13.5" x14ac:dyDescent="0.2">
      <c r="A18" s="275" t="s">
        <v>869</v>
      </c>
      <c r="B18" s="332" t="s">
        <v>873</v>
      </c>
      <c r="C18" s="332"/>
      <c r="D18" s="332"/>
      <c r="E18" s="332"/>
      <c r="F18" s="332"/>
    </row>
    <row r="19" spans="1:7" s="56" customFormat="1" ht="13.5" x14ac:dyDescent="0.2">
      <c r="A19" s="275" t="s">
        <v>869</v>
      </c>
      <c r="B19" s="332" t="s">
        <v>874</v>
      </c>
      <c r="C19" s="332"/>
      <c r="D19" s="332"/>
      <c r="E19" s="332"/>
      <c r="F19" s="332"/>
      <c r="G19" s="114"/>
    </row>
    <row r="20" spans="1:7" s="56" customFormat="1" ht="13.5" x14ac:dyDescent="0.2">
      <c r="A20" s="275" t="s">
        <v>869</v>
      </c>
      <c r="B20" s="332" t="s">
        <v>875</v>
      </c>
      <c r="C20" s="332"/>
      <c r="D20" s="332"/>
      <c r="E20" s="332"/>
      <c r="F20" s="332"/>
    </row>
    <row r="21" spans="1:7" s="56" customFormat="1" ht="13.5" x14ac:dyDescent="0.2">
      <c r="A21" s="275" t="s">
        <v>869</v>
      </c>
      <c r="B21" s="332" t="s">
        <v>876</v>
      </c>
      <c r="C21" s="332"/>
      <c r="D21" s="332"/>
      <c r="E21" s="332"/>
      <c r="F21" s="332"/>
      <c r="G21" s="114"/>
    </row>
    <row r="22" spans="1:7" s="56" customFormat="1" ht="13.5" x14ac:dyDescent="0.2">
      <c r="A22" s="275" t="s">
        <v>869</v>
      </c>
      <c r="B22" s="332" t="s">
        <v>877</v>
      </c>
      <c r="C22" s="332"/>
      <c r="D22" s="332"/>
      <c r="E22" s="332"/>
      <c r="F22" s="332"/>
    </row>
    <row r="23" spans="1:7" s="56" customFormat="1" ht="28.5" customHeight="1" x14ac:dyDescent="0.2">
      <c r="A23" s="275" t="s">
        <v>869</v>
      </c>
      <c r="B23" s="332" t="s">
        <v>878</v>
      </c>
      <c r="C23" s="332"/>
      <c r="D23" s="332"/>
      <c r="E23" s="332"/>
      <c r="F23" s="332"/>
    </row>
    <row r="24" spans="1:7" s="56" customFormat="1" ht="13.5" x14ac:dyDescent="0.2">
      <c r="A24" s="275" t="s">
        <v>869</v>
      </c>
      <c r="B24" s="332" t="s">
        <v>879</v>
      </c>
      <c r="C24" s="332"/>
      <c r="D24" s="332"/>
      <c r="E24" s="332"/>
      <c r="F24" s="332"/>
    </row>
    <row r="25" spans="1:7" s="56" customFormat="1" ht="13.5" x14ac:dyDescent="0.2">
      <c r="A25" s="275" t="s">
        <v>869</v>
      </c>
      <c r="B25" s="332" t="s">
        <v>880</v>
      </c>
      <c r="C25" s="332"/>
      <c r="D25" s="332"/>
      <c r="E25" s="332"/>
      <c r="F25" s="332"/>
      <c r="G25" s="114"/>
    </row>
    <row r="26" spans="1:7" s="56" customFormat="1" ht="13.5" x14ac:dyDescent="0.2">
      <c r="A26" s="275" t="s">
        <v>869</v>
      </c>
      <c r="B26" s="332" t="s">
        <v>881</v>
      </c>
      <c r="C26" s="332"/>
      <c r="D26" s="332"/>
      <c r="E26" s="332"/>
      <c r="F26" s="332"/>
      <c r="G26" s="114"/>
    </row>
    <row r="27" spans="1:7" s="56" customFormat="1" ht="13.5" x14ac:dyDescent="0.2">
      <c r="A27" s="275" t="s">
        <v>869</v>
      </c>
      <c r="B27" s="332" t="s">
        <v>882</v>
      </c>
      <c r="C27" s="332"/>
      <c r="D27" s="332"/>
      <c r="E27" s="332"/>
      <c r="F27" s="332"/>
      <c r="G27" s="114"/>
    </row>
    <row r="28" spans="1:7" s="56" customFormat="1" ht="13.5" x14ac:dyDescent="0.2">
      <c r="A28" s="275" t="s">
        <v>869</v>
      </c>
      <c r="B28" s="332" t="s">
        <v>883</v>
      </c>
      <c r="C28" s="332"/>
      <c r="D28" s="332"/>
      <c r="E28" s="332"/>
      <c r="F28" s="332"/>
      <c r="G28" s="114"/>
    </row>
    <row r="29" spans="1:7" s="56" customFormat="1" ht="13.5" x14ac:dyDescent="0.2">
      <c r="A29" s="275" t="s">
        <v>869</v>
      </c>
      <c r="B29" s="332" t="s">
        <v>884</v>
      </c>
      <c r="C29" s="332"/>
      <c r="D29" s="332"/>
      <c r="E29" s="332"/>
      <c r="F29" s="332"/>
      <c r="G29" s="114"/>
    </row>
    <row r="30" spans="1:7" s="56" customFormat="1" ht="27" customHeight="1" x14ac:dyDescent="0.2">
      <c r="A30" s="275" t="s">
        <v>869</v>
      </c>
      <c r="B30" s="333" t="s">
        <v>885</v>
      </c>
      <c r="C30" s="333"/>
      <c r="D30" s="333"/>
      <c r="E30" s="333"/>
      <c r="F30" s="333"/>
      <c r="G30" s="114"/>
    </row>
    <row r="31" spans="1:7" s="56" customFormat="1" ht="13.5" x14ac:dyDescent="0.2">
      <c r="A31" s="275" t="s">
        <v>869</v>
      </c>
      <c r="B31" s="332" t="s">
        <v>886</v>
      </c>
      <c r="C31" s="332"/>
      <c r="D31" s="332"/>
      <c r="E31" s="332"/>
      <c r="F31" s="332"/>
      <c r="G31" s="114"/>
    </row>
    <row r="32" spans="1:7" s="56" customFormat="1" ht="13.5" x14ac:dyDescent="0.2">
      <c r="A32" s="275" t="s">
        <v>869</v>
      </c>
      <c r="B32" s="332" t="s">
        <v>887</v>
      </c>
      <c r="C32" s="332"/>
      <c r="D32" s="332"/>
      <c r="E32" s="332"/>
      <c r="F32" s="332"/>
      <c r="G32" s="114"/>
    </row>
    <row r="33" spans="1:7" s="56" customFormat="1" x14ac:dyDescent="0.2">
      <c r="A33" s="3"/>
      <c r="B33" s="332"/>
      <c r="C33" s="332"/>
      <c r="D33" s="332"/>
      <c r="E33" s="332"/>
      <c r="F33" s="332"/>
      <c r="G33" s="114"/>
    </row>
    <row r="34" spans="1:7" s="56" customFormat="1" ht="54" customHeight="1" x14ac:dyDescent="0.2">
      <c r="A34" s="3"/>
      <c r="B34" s="332" t="s">
        <v>888</v>
      </c>
      <c r="C34" s="332"/>
      <c r="D34" s="332"/>
      <c r="E34" s="332"/>
      <c r="F34" s="332"/>
      <c r="G34" s="114"/>
    </row>
    <row r="35" spans="1:7" s="56" customFormat="1" x14ac:dyDescent="0.2">
      <c r="A35" s="3"/>
      <c r="B35" s="332"/>
      <c r="C35" s="332"/>
      <c r="D35" s="332"/>
      <c r="E35" s="332"/>
      <c r="F35" s="332"/>
      <c r="G35" s="114"/>
    </row>
    <row r="36" spans="1:7" s="56" customFormat="1" ht="15.75" customHeight="1" x14ac:dyDescent="0.2">
      <c r="A36" s="3"/>
      <c r="B36" s="333" t="s">
        <v>889</v>
      </c>
      <c r="C36" s="333"/>
      <c r="D36" s="333"/>
      <c r="E36" s="333"/>
      <c r="F36" s="333"/>
    </row>
    <row r="37" spans="1:7" s="56" customFormat="1" ht="43.5" customHeight="1" x14ac:dyDescent="0.2">
      <c r="A37" s="275" t="s">
        <v>869</v>
      </c>
      <c r="B37" s="332" t="s">
        <v>890</v>
      </c>
      <c r="C37" s="332"/>
      <c r="D37" s="332"/>
      <c r="E37" s="332"/>
      <c r="F37" s="332"/>
      <c r="G37" s="114"/>
    </row>
    <row r="38" spans="1:7" s="56" customFormat="1" ht="13.5" x14ac:dyDescent="0.2">
      <c r="A38" s="275" t="s">
        <v>869</v>
      </c>
      <c r="B38" s="332" t="s">
        <v>891</v>
      </c>
      <c r="C38" s="332"/>
      <c r="D38" s="332"/>
      <c r="E38" s="332"/>
      <c r="F38" s="332"/>
    </row>
    <row r="39" spans="1:7" s="56" customFormat="1" ht="55.5" customHeight="1" x14ac:dyDescent="0.2">
      <c r="A39" s="275" t="s">
        <v>869</v>
      </c>
      <c r="B39" s="332" t="s">
        <v>892</v>
      </c>
      <c r="C39" s="332"/>
      <c r="D39" s="332"/>
      <c r="E39" s="332"/>
      <c r="F39" s="332"/>
      <c r="G39" s="114"/>
    </row>
    <row r="40" spans="1:7" s="56" customFormat="1" ht="30" customHeight="1" x14ac:dyDescent="0.2">
      <c r="A40" s="275" t="s">
        <v>869</v>
      </c>
      <c r="B40" s="332" t="s">
        <v>893</v>
      </c>
      <c r="C40" s="332"/>
      <c r="D40" s="332"/>
      <c r="E40" s="332"/>
      <c r="F40" s="332"/>
    </row>
    <row r="41" spans="1:7" s="56" customFormat="1" ht="13.5" x14ac:dyDescent="0.2">
      <c r="A41" s="275" t="s">
        <v>869</v>
      </c>
      <c r="B41" s="332" t="s">
        <v>894</v>
      </c>
      <c r="C41" s="332"/>
      <c r="D41" s="332"/>
      <c r="E41" s="332"/>
      <c r="F41" s="332"/>
    </row>
    <row r="42" spans="1:7" s="56" customFormat="1" ht="13.5" x14ac:dyDescent="0.2">
      <c r="A42" s="275" t="s">
        <v>869</v>
      </c>
      <c r="B42" s="332" t="s">
        <v>895</v>
      </c>
      <c r="C42" s="332"/>
      <c r="D42" s="332"/>
      <c r="E42" s="332"/>
      <c r="F42" s="332"/>
    </row>
    <row r="43" spans="1:7" s="56" customFormat="1" ht="29.25" customHeight="1" x14ac:dyDescent="0.2">
      <c r="A43" s="275" t="s">
        <v>869</v>
      </c>
      <c r="B43" s="332" t="s">
        <v>896</v>
      </c>
      <c r="C43" s="332"/>
      <c r="D43" s="332"/>
      <c r="E43" s="332"/>
      <c r="F43" s="332"/>
    </row>
    <row r="44" spans="1:7" s="56" customFormat="1" ht="13.5" x14ac:dyDescent="0.2">
      <c r="A44" s="275" t="s">
        <v>869</v>
      </c>
      <c r="B44" s="332" t="s">
        <v>897</v>
      </c>
      <c r="C44" s="332"/>
      <c r="D44" s="332"/>
      <c r="E44" s="332"/>
      <c r="F44" s="332"/>
    </row>
    <row r="45" spans="1:7" s="56" customFormat="1" ht="59.25" customHeight="1" x14ac:dyDescent="0.2">
      <c r="A45" s="275" t="s">
        <v>869</v>
      </c>
      <c r="B45" s="332" t="s">
        <v>898</v>
      </c>
      <c r="C45" s="332"/>
      <c r="D45" s="332"/>
      <c r="E45" s="332"/>
      <c r="F45" s="332"/>
    </row>
    <row r="46" spans="1:7" s="56" customFormat="1" ht="21" customHeight="1" x14ac:dyDescent="0.2">
      <c r="A46" s="275" t="s">
        <v>869</v>
      </c>
      <c r="B46" s="332" t="s">
        <v>899</v>
      </c>
      <c r="C46" s="332"/>
      <c r="D46" s="332"/>
      <c r="E46" s="332"/>
      <c r="F46" s="332"/>
    </row>
    <row r="47" spans="1:7" s="56" customFormat="1" x14ac:dyDescent="0.2">
      <c r="A47" s="3"/>
      <c r="B47" s="332"/>
      <c r="C47" s="332"/>
      <c r="D47" s="332"/>
      <c r="E47" s="332"/>
      <c r="F47" s="332"/>
    </row>
    <row r="48" spans="1:7" s="56" customFormat="1" x14ac:dyDescent="0.2">
      <c r="A48" s="3"/>
      <c r="B48" s="333" t="s">
        <v>900</v>
      </c>
      <c r="C48" s="333"/>
      <c r="D48" s="333"/>
      <c r="E48" s="333"/>
      <c r="F48" s="333"/>
    </row>
    <row r="49" spans="1:6" s="56" customFormat="1" ht="33" customHeight="1" x14ac:dyDescent="0.2">
      <c r="A49" s="3"/>
      <c r="B49" s="332" t="s">
        <v>901</v>
      </c>
      <c r="C49" s="332"/>
      <c r="D49" s="332"/>
      <c r="E49" s="332"/>
      <c r="F49" s="332"/>
    </row>
    <row r="50" spans="1:6" s="56" customFormat="1" ht="19.5" customHeight="1" x14ac:dyDescent="0.2">
      <c r="A50" s="3"/>
      <c r="B50" s="332" t="s">
        <v>902</v>
      </c>
      <c r="C50" s="332"/>
      <c r="D50" s="332"/>
      <c r="E50" s="332"/>
      <c r="F50" s="332"/>
    </row>
    <row r="51" spans="1:6" s="56" customFormat="1" x14ac:dyDescent="0.2">
      <c r="A51" s="3"/>
      <c r="B51" s="332"/>
      <c r="C51" s="332"/>
      <c r="D51" s="332"/>
      <c r="E51" s="332"/>
      <c r="F51" s="332"/>
    </row>
    <row r="52" spans="1:6" s="56" customFormat="1" ht="15" x14ac:dyDescent="0.25">
      <c r="A52"/>
      <c r="B52"/>
      <c r="C52" s="276"/>
      <c r="D52" s="276"/>
      <c r="E52" s="276"/>
      <c r="F52" s="276"/>
    </row>
    <row r="53" spans="1:6" s="56" customFormat="1" ht="17.25" thickBot="1" x14ac:dyDescent="0.35">
      <c r="A53" s="5"/>
      <c r="B53" s="62" t="s">
        <v>25</v>
      </c>
      <c r="C53" s="6" t="s">
        <v>26</v>
      </c>
      <c r="D53" s="72" t="s">
        <v>27</v>
      </c>
      <c r="E53" s="72" t="s">
        <v>28</v>
      </c>
      <c r="F53" s="72" t="s">
        <v>29</v>
      </c>
    </row>
    <row r="54" spans="1:6" s="56" customFormat="1" ht="13.5" thickTop="1" x14ac:dyDescent="0.2">
      <c r="A54" s="53"/>
      <c r="B54" s="61"/>
      <c r="C54" s="69"/>
      <c r="D54" s="70"/>
      <c r="E54" s="71"/>
      <c r="F54" s="71"/>
    </row>
    <row r="55" spans="1:6" s="56" customFormat="1" ht="63.75" x14ac:dyDescent="0.2">
      <c r="A55" s="53" t="s">
        <v>908</v>
      </c>
      <c r="B55" s="55" t="s">
        <v>924</v>
      </c>
      <c r="C55" s="69" t="s">
        <v>38</v>
      </c>
      <c r="D55" s="70">
        <v>760.15</v>
      </c>
      <c r="E55" s="71"/>
      <c r="F55" s="71">
        <f>D55*E55</f>
        <v>0</v>
      </c>
    </row>
    <row r="56" spans="1:6" s="56" customFormat="1" ht="12.75" x14ac:dyDescent="0.2">
      <c r="A56" s="53"/>
      <c r="B56" s="61"/>
      <c r="C56" s="69"/>
      <c r="D56" s="70"/>
      <c r="E56" s="71"/>
      <c r="F56" s="71"/>
    </row>
    <row r="57" spans="1:6" s="56" customFormat="1" ht="76.5" x14ac:dyDescent="0.2">
      <c r="A57" s="53" t="s">
        <v>910</v>
      </c>
      <c r="B57" s="55" t="s">
        <v>903</v>
      </c>
      <c r="C57" s="69" t="s">
        <v>38</v>
      </c>
      <c r="D57" s="70">
        <v>760.15</v>
      </c>
      <c r="E57" s="71"/>
      <c r="F57" s="71">
        <f>D57*E57</f>
        <v>0</v>
      </c>
    </row>
    <row r="58" spans="1:6" s="56" customFormat="1" ht="12.75" x14ac:dyDescent="0.2">
      <c r="A58" s="53"/>
      <c r="B58" s="61"/>
      <c r="C58" s="69"/>
      <c r="D58" s="70"/>
      <c r="E58" s="71"/>
      <c r="F58" s="71"/>
    </row>
    <row r="59" spans="1:6" s="56" customFormat="1" ht="76.5" x14ac:dyDescent="0.2">
      <c r="A59" s="53" t="s">
        <v>911</v>
      </c>
      <c r="B59" s="55" t="s">
        <v>925</v>
      </c>
      <c r="C59" s="69" t="s">
        <v>38</v>
      </c>
      <c r="D59" s="70">
        <v>252.56</v>
      </c>
      <c r="E59" s="71"/>
      <c r="F59" s="71">
        <f>D59*E59</f>
        <v>0</v>
      </c>
    </row>
    <row r="60" spans="1:6" s="56" customFormat="1" ht="12.75" x14ac:dyDescent="0.2">
      <c r="A60" s="53"/>
      <c r="B60" s="61"/>
      <c r="C60" s="69"/>
      <c r="D60" s="70"/>
      <c r="E60" s="71"/>
      <c r="F60" s="71"/>
    </row>
    <row r="61" spans="1:6" s="56" customFormat="1" ht="76.5" x14ac:dyDescent="0.2">
      <c r="A61" s="53" t="s">
        <v>912</v>
      </c>
      <c r="B61" s="55" t="s">
        <v>904</v>
      </c>
      <c r="C61" s="69" t="s">
        <v>31</v>
      </c>
      <c r="D61" s="70">
        <v>221.62</v>
      </c>
      <c r="E61" s="71"/>
      <c r="F61" s="71">
        <f>D61*E61</f>
        <v>0</v>
      </c>
    </row>
    <row r="62" spans="1:6" s="56" customFormat="1" ht="12.75" x14ac:dyDescent="0.2">
      <c r="A62" s="53"/>
      <c r="B62" s="61"/>
      <c r="C62" s="69"/>
      <c r="D62" s="70"/>
      <c r="E62" s="71"/>
      <c r="F62" s="71"/>
    </row>
    <row r="63" spans="1:6" s="56" customFormat="1" ht="63.75" x14ac:dyDescent="0.2">
      <c r="A63" s="53" t="s">
        <v>913</v>
      </c>
      <c r="B63" s="55" t="s">
        <v>905</v>
      </c>
      <c r="C63" s="69" t="s">
        <v>31</v>
      </c>
      <c r="D63" s="70">
        <v>200</v>
      </c>
      <c r="E63" s="71"/>
      <c r="F63" s="71">
        <f>D63*E63</f>
        <v>0</v>
      </c>
    </row>
    <row r="64" spans="1:6" s="56" customFormat="1" ht="12.75" x14ac:dyDescent="0.2">
      <c r="A64" s="53"/>
      <c r="B64" s="61"/>
      <c r="C64" s="69"/>
      <c r="D64" s="70"/>
      <c r="E64" s="71"/>
      <c r="F64" s="71"/>
    </row>
    <row r="65" spans="1:6" s="56" customFormat="1" ht="63.75" x14ac:dyDescent="0.2">
      <c r="A65" s="53" t="s">
        <v>914</v>
      </c>
      <c r="B65" s="55" t="s">
        <v>926</v>
      </c>
      <c r="C65" s="69" t="s">
        <v>53</v>
      </c>
      <c r="D65" s="70">
        <v>8</v>
      </c>
      <c r="E65" s="71"/>
      <c r="F65" s="71">
        <f>D65*E65</f>
        <v>0</v>
      </c>
    </row>
    <row r="66" spans="1:6" s="56" customFormat="1" ht="12.75" x14ac:dyDescent="0.2">
      <c r="A66" s="53"/>
      <c r="B66" s="61"/>
      <c r="C66" s="69"/>
      <c r="D66" s="70"/>
      <c r="E66" s="71"/>
      <c r="F66" s="71"/>
    </row>
    <row r="67" spans="1:6" s="56" customFormat="1" ht="63.75" x14ac:dyDescent="0.2">
      <c r="A67" s="53" t="s">
        <v>915</v>
      </c>
      <c r="B67" s="55" t="s">
        <v>927</v>
      </c>
      <c r="C67" s="69" t="s">
        <v>53</v>
      </c>
      <c r="D67" s="70">
        <v>60</v>
      </c>
      <c r="E67" s="71"/>
      <c r="F67" s="71">
        <f>D67*E67</f>
        <v>0</v>
      </c>
    </row>
    <row r="68" spans="1:6" s="56" customFormat="1" ht="12.75" x14ac:dyDescent="0.2">
      <c r="A68" s="53"/>
      <c r="B68" s="61"/>
      <c r="C68" s="69"/>
      <c r="D68" s="70"/>
      <c r="E68" s="71"/>
      <c r="F68" s="71"/>
    </row>
    <row r="69" spans="1:6" s="56" customFormat="1" ht="63.75" x14ac:dyDescent="0.2">
      <c r="A69" s="53" t="s">
        <v>916</v>
      </c>
      <c r="B69" s="55" t="s">
        <v>928</v>
      </c>
      <c r="C69" s="69" t="s">
        <v>53</v>
      </c>
      <c r="D69" s="70">
        <v>57</v>
      </c>
      <c r="E69" s="71"/>
      <c r="F69" s="71">
        <f>D69*E69</f>
        <v>0</v>
      </c>
    </row>
    <row r="70" spans="1:6" s="56" customFormat="1" ht="12.75" x14ac:dyDescent="0.2">
      <c r="A70" s="53"/>
      <c r="B70" s="61"/>
      <c r="C70" s="69"/>
      <c r="D70" s="70"/>
      <c r="E70" s="71"/>
      <c r="F70" s="71"/>
    </row>
    <row r="71" spans="1:6" s="56" customFormat="1" ht="165.75" x14ac:dyDescent="0.2">
      <c r="A71" s="53" t="s">
        <v>917</v>
      </c>
      <c r="B71" s="55" t="s">
        <v>929</v>
      </c>
      <c r="C71" s="69" t="s">
        <v>38</v>
      </c>
      <c r="D71" s="70">
        <v>1052.05</v>
      </c>
      <c r="E71" s="71"/>
      <c r="F71" s="71">
        <f>D71*E71</f>
        <v>0</v>
      </c>
    </row>
    <row r="72" spans="1:6" s="56" customFormat="1" ht="12.75" x14ac:dyDescent="0.2">
      <c r="A72" s="53"/>
      <c r="B72" s="61"/>
      <c r="C72" s="69"/>
      <c r="D72" s="70"/>
      <c r="E72" s="71"/>
      <c r="F72" s="71"/>
    </row>
    <row r="73" spans="1:6" s="56" customFormat="1" ht="63.75" x14ac:dyDescent="0.2">
      <c r="A73" s="53" t="s">
        <v>918</v>
      </c>
      <c r="B73" s="55" t="s">
        <v>930</v>
      </c>
      <c r="C73" s="69" t="s">
        <v>38</v>
      </c>
      <c r="D73" s="70">
        <v>1206</v>
      </c>
      <c r="E73" s="71"/>
      <c r="F73" s="71">
        <f>D73*E73</f>
        <v>0</v>
      </c>
    </row>
    <row r="74" spans="1:6" s="56" customFormat="1" ht="12.75" x14ac:dyDescent="0.2">
      <c r="A74" s="53"/>
      <c r="B74" s="61"/>
      <c r="C74" s="69"/>
      <c r="D74" s="70"/>
      <c r="E74" s="71"/>
      <c r="F74" s="71"/>
    </row>
    <row r="75" spans="1:6" s="56" customFormat="1" ht="63.75" x14ac:dyDescent="0.2">
      <c r="A75" s="53" t="s">
        <v>919</v>
      </c>
      <c r="B75" s="55" t="s">
        <v>931</v>
      </c>
      <c r="C75" s="69" t="s">
        <v>38</v>
      </c>
      <c r="D75" s="70">
        <v>550</v>
      </c>
      <c r="E75" s="71"/>
      <c r="F75" s="71">
        <f>D75*E75</f>
        <v>0</v>
      </c>
    </row>
    <row r="76" spans="1:6" s="56" customFormat="1" ht="12.75" x14ac:dyDescent="0.2">
      <c r="A76" s="53"/>
      <c r="B76" s="61"/>
      <c r="C76" s="69"/>
      <c r="D76" s="70"/>
      <c r="E76" s="71"/>
      <c r="F76" s="71"/>
    </row>
    <row r="77" spans="1:6" s="56" customFormat="1" ht="63.75" x14ac:dyDescent="0.2">
      <c r="A77" s="53" t="s">
        <v>920</v>
      </c>
      <c r="B77" s="55" t="s">
        <v>932</v>
      </c>
      <c r="C77" s="69" t="s">
        <v>53</v>
      </c>
      <c r="D77" s="70">
        <v>37</v>
      </c>
      <c r="E77" s="71"/>
      <c r="F77" s="71">
        <f>D77*E77</f>
        <v>0</v>
      </c>
    </row>
    <row r="78" spans="1:6" s="56" customFormat="1" ht="12.75" x14ac:dyDescent="0.2">
      <c r="A78" s="53"/>
      <c r="B78" s="61"/>
      <c r="C78" s="69"/>
      <c r="D78" s="70"/>
      <c r="E78" s="71"/>
      <c r="F78" s="71"/>
    </row>
    <row r="79" spans="1:6" s="56" customFormat="1" ht="63.75" x14ac:dyDescent="0.2">
      <c r="A79" s="53" t="s">
        <v>921</v>
      </c>
      <c r="B79" s="55" t="s">
        <v>933</v>
      </c>
      <c r="C79" s="69" t="s">
        <v>37</v>
      </c>
      <c r="D79" s="70">
        <v>964.27</v>
      </c>
      <c r="E79" s="71"/>
      <c r="F79" s="71">
        <f>D79*E79</f>
        <v>0</v>
      </c>
    </row>
    <row r="80" spans="1:6" s="56" customFormat="1" ht="12.75" x14ac:dyDescent="0.2">
      <c r="A80" s="53"/>
      <c r="B80" s="61"/>
      <c r="C80" s="69"/>
      <c r="D80" s="70"/>
      <c r="E80" s="71"/>
      <c r="F80" s="71"/>
    </row>
    <row r="81" spans="1:6" s="56" customFormat="1" ht="63.75" x14ac:dyDescent="0.2">
      <c r="A81" s="53" t="s">
        <v>922</v>
      </c>
      <c r="B81" s="55" t="s">
        <v>934</v>
      </c>
      <c r="C81" s="69" t="s">
        <v>37</v>
      </c>
      <c r="D81" s="70">
        <v>10.66</v>
      </c>
      <c r="E81" s="71"/>
      <c r="F81" s="71">
        <f>D81*E81</f>
        <v>0</v>
      </c>
    </row>
    <row r="82" spans="1:6" s="56" customFormat="1" ht="12.75" x14ac:dyDescent="0.2">
      <c r="A82" s="53"/>
      <c r="B82" s="61"/>
      <c r="C82" s="69"/>
      <c r="D82" s="70"/>
      <c r="E82" s="71"/>
      <c r="F82" s="71"/>
    </row>
    <row r="83" spans="1:6" s="56" customFormat="1" ht="76.5" x14ac:dyDescent="0.2">
      <c r="A83" s="53" t="s">
        <v>923</v>
      </c>
      <c r="B83" s="55" t="s">
        <v>935</v>
      </c>
      <c r="C83" s="69" t="s">
        <v>37</v>
      </c>
      <c r="D83" s="70">
        <v>196.51</v>
      </c>
      <c r="E83" s="71"/>
      <c r="F83" s="71">
        <f>D83*E83</f>
        <v>0</v>
      </c>
    </row>
    <row r="84" spans="1:6" ht="17.25" thickBot="1" x14ac:dyDescent="0.35">
      <c r="A84" s="53"/>
      <c r="B84" s="61"/>
      <c r="C84" s="69"/>
      <c r="D84" s="70"/>
      <c r="E84" s="71"/>
      <c r="F84" s="71"/>
    </row>
    <row r="85" spans="1:6" ht="17.25" thickBot="1" x14ac:dyDescent="0.35">
      <c r="A85" s="273"/>
      <c r="B85" s="274" t="s">
        <v>860</v>
      </c>
      <c r="C85" s="280"/>
      <c r="D85" s="281"/>
      <c r="E85" s="282"/>
      <c r="F85" s="282">
        <f>SUM(F55:F84)</f>
        <v>0</v>
      </c>
    </row>
    <row r="86" spans="1:6" ht="17.25" thickTop="1" x14ac:dyDescent="0.3">
      <c r="A86"/>
      <c r="B86"/>
      <c r="C86" s="276"/>
      <c r="D86" s="276"/>
      <c r="E86" s="276"/>
      <c r="F86" s="276"/>
    </row>
  </sheetData>
  <sheetProtection selectLockedCells="1" selectUnlockedCells="1"/>
  <mergeCells count="48">
    <mergeCell ref="B9:F9"/>
    <mergeCell ref="B10:F10"/>
    <mergeCell ref="B11:F11"/>
    <mergeCell ref="B12:F12"/>
    <mergeCell ref="B4:F4"/>
    <mergeCell ref="B5:F5"/>
    <mergeCell ref="B6:F6"/>
    <mergeCell ref="B7:F7"/>
    <mergeCell ref="B8:F8"/>
    <mergeCell ref="B13:F13"/>
    <mergeCell ref="B14:F14"/>
    <mergeCell ref="B16:F16"/>
    <mergeCell ref="B17:F17"/>
    <mergeCell ref="B18:F18"/>
    <mergeCell ref="B15:F15"/>
    <mergeCell ref="B40:F40"/>
    <mergeCell ref="B41:F41"/>
    <mergeCell ref="B32:F32"/>
    <mergeCell ref="B33:F33"/>
    <mergeCell ref="B34:F34"/>
    <mergeCell ref="B35:F35"/>
    <mergeCell ref="B39:F39"/>
    <mergeCell ref="B36:F36"/>
    <mergeCell ref="B37:F37"/>
    <mergeCell ref="B38:F38"/>
    <mergeCell ref="B31:F31"/>
    <mergeCell ref="B19:F19"/>
    <mergeCell ref="B20:F20"/>
    <mergeCell ref="B21:F21"/>
    <mergeCell ref="B22:F22"/>
    <mergeCell ref="B23:F23"/>
    <mergeCell ref="B30:F30"/>
    <mergeCell ref="B27:F27"/>
    <mergeCell ref="B28:F28"/>
    <mergeCell ref="B24:F24"/>
    <mergeCell ref="B25:F25"/>
    <mergeCell ref="B26:F26"/>
    <mergeCell ref="B29:F29"/>
    <mergeCell ref="B42:F42"/>
    <mergeCell ref="B43:F43"/>
    <mergeCell ref="B44:F44"/>
    <mergeCell ref="B51:F51"/>
    <mergeCell ref="B45:F45"/>
    <mergeCell ref="B46:F46"/>
    <mergeCell ref="B47:F47"/>
    <mergeCell ref="B48:F48"/>
    <mergeCell ref="B49:F49"/>
    <mergeCell ref="B50:F50"/>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GRADBENIH DEL
A/6.0 RUŠITVENA DELA</oddHeader>
    <oddFooter>&amp;R&amp;"Arial Narrow,Običajno"&amp;P</oddFooter>
  </headerFooter>
  <rowBreaks count="2" manualBreakCount="2">
    <brk id="58" max="5" man="1"/>
    <brk id="74" max="5" man="1"/>
  </rowBreaks>
  <colBreaks count="1" manualBreakCount="1">
    <brk id="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76"/>
  <sheetViews>
    <sheetView view="pageBreakPreview" zoomScaleSheetLayoutView="100" workbookViewId="0">
      <selection activeCell="E18" sqref="E18:E72"/>
    </sheetView>
  </sheetViews>
  <sheetFormatPr defaultRowHeight="16.5" x14ac:dyDescent="0.3"/>
  <cols>
    <col min="1" max="1" width="7.140625" style="8" customWidth="1"/>
    <col min="2" max="2" width="39.42578125" style="2" customWidth="1"/>
    <col min="3" max="3" width="8.28515625" style="2" customWidth="1"/>
    <col min="4" max="4" width="9.7109375" style="2" customWidth="1"/>
    <col min="5" max="5" width="12.42578125" style="2" customWidth="1"/>
    <col min="6" max="6" width="13.28515625" style="189" customWidth="1"/>
    <col min="7" max="11" width="9.140625" style="2"/>
    <col min="12" max="12" width="7.140625" style="2" customWidth="1"/>
    <col min="13" max="16384" width="9.140625" style="2"/>
  </cols>
  <sheetData>
    <row r="1" spans="1:10" s="10" customFormat="1" ht="18.75" thickBot="1" x14ac:dyDescent="0.3">
      <c r="A1" s="1" t="s">
        <v>61</v>
      </c>
      <c r="B1" s="66" t="s">
        <v>14</v>
      </c>
      <c r="C1" s="9"/>
      <c r="D1" s="9"/>
      <c r="E1" s="9"/>
      <c r="F1" s="162"/>
    </row>
    <row r="2" spans="1:10" ht="17.25" thickTop="1" x14ac:dyDescent="0.3">
      <c r="A2"/>
      <c r="B2"/>
      <c r="C2"/>
      <c r="D2"/>
      <c r="E2"/>
      <c r="F2" s="188"/>
    </row>
    <row r="5" spans="1:10" x14ac:dyDescent="0.3">
      <c r="A5" s="3" t="s">
        <v>62</v>
      </c>
      <c r="B5" s="4" t="s">
        <v>156</v>
      </c>
      <c r="C5"/>
      <c r="D5"/>
      <c r="E5"/>
      <c r="F5" s="188"/>
    </row>
    <row r="6" spans="1:10" x14ac:dyDescent="0.3">
      <c r="A6" s="3"/>
      <c r="B6" s="4"/>
      <c r="C6"/>
      <c r="D6"/>
      <c r="E6"/>
      <c r="F6" s="188"/>
    </row>
    <row r="7" spans="1:10" customFormat="1" ht="15" x14ac:dyDescent="0.25">
      <c r="A7" s="77" t="s">
        <v>327</v>
      </c>
      <c r="B7" s="78"/>
      <c r="C7" s="79"/>
      <c r="D7" s="80"/>
      <c r="E7" s="79"/>
      <c r="F7" s="190"/>
    </row>
    <row r="8" spans="1:10" s="95" customFormat="1" ht="14.25" customHeight="1" x14ac:dyDescent="0.25">
      <c r="A8" s="313" t="s">
        <v>328</v>
      </c>
      <c r="B8" s="314"/>
      <c r="C8" s="314"/>
      <c r="D8" s="314"/>
      <c r="E8" s="314"/>
      <c r="F8" s="315"/>
      <c r="G8" s="94"/>
      <c r="H8" s="94"/>
      <c r="I8" s="94"/>
      <c r="J8" s="94"/>
    </row>
    <row r="9" spans="1:10" s="95" customFormat="1" ht="13.5" x14ac:dyDescent="0.25">
      <c r="A9" s="339" t="s">
        <v>329</v>
      </c>
      <c r="B9" s="340"/>
      <c r="C9" s="340"/>
      <c r="D9" s="340"/>
      <c r="E9" s="340"/>
      <c r="F9" s="341"/>
      <c r="G9" s="94"/>
      <c r="H9" s="94"/>
      <c r="I9" s="94"/>
      <c r="J9" s="94"/>
    </row>
    <row r="10" spans="1:10" s="95" customFormat="1" ht="13.5" x14ac:dyDescent="0.25">
      <c r="A10" s="339" t="s">
        <v>330</v>
      </c>
      <c r="B10" s="340"/>
      <c r="C10" s="340"/>
      <c r="D10" s="340"/>
      <c r="E10" s="340"/>
      <c r="F10" s="341"/>
      <c r="G10" s="94"/>
      <c r="H10" s="94"/>
      <c r="I10" s="94"/>
      <c r="J10" s="94"/>
    </row>
    <row r="11" spans="1:10" s="64" customFormat="1" ht="13.5" x14ac:dyDescent="0.2">
      <c r="A11" s="339" t="s">
        <v>331</v>
      </c>
      <c r="B11" s="340"/>
      <c r="C11" s="340"/>
      <c r="D11" s="340"/>
      <c r="E11" s="340"/>
      <c r="F11" s="341"/>
      <c r="G11" s="96"/>
      <c r="H11" s="96"/>
      <c r="I11" s="96"/>
      <c r="J11" s="96"/>
    </row>
    <row r="12" spans="1:10" s="64" customFormat="1" ht="13.5" x14ac:dyDescent="0.2">
      <c r="A12" s="339" t="s">
        <v>332</v>
      </c>
      <c r="B12" s="340"/>
      <c r="C12" s="340"/>
      <c r="D12" s="340"/>
      <c r="E12" s="340"/>
      <c r="F12" s="341"/>
      <c r="G12" s="96"/>
      <c r="H12" s="96"/>
      <c r="I12" s="96"/>
      <c r="J12" s="96"/>
    </row>
    <row r="13" spans="1:10" s="95" customFormat="1" ht="13.5" x14ac:dyDescent="0.25">
      <c r="A13" s="336" t="s">
        <v>333</v>
      </c>
      <c r="B13" s="337"/>
      <c r="C13" s="337"/>
      <c r="D13" s="337"/>
      <c r="E13" s="337"/>
      <c r="F13" s="338"/>
      <c r="G13" s="94"/>
      <c r="H13" s="94"/>
      <c r="I13" s="94"/>
      <c r="J13" s="94"/>
    </row>
    <row r="14" spans="1:10" x14ac:dyDescent="0.3">
      <c r="A14" s="3"/>
      <c r="B14" s="4"/>
      <c r="C14"/>
      <c r="D14"/>
      <c r="E14"/>
      <c r="F14" s="188"/>
    </row>
    <row r="16" spans="1:10" s="4" customFormat="1" ht="17.25" thickBot="1" x14ac:dyDescent="0.35">
      <c r="A16" s="5"/>
      <c r="B16" s="62" t="s">
        <v>25</v>
      </c>
      <c r="C16" s="6" t="s">
        <v>26</v>
      </c>
      <c r="D16" s="6" t="s">
        <v>27</v>
      </c>
      <c r="E16" s="6" t="s">
        <v>28</v>
      </c>
      <c r="F16" s="191" t="s">
        <v>29</v>
      </c>
    </row>
    <row r="17" spans="1:7" s="56" customFormat="1" ht="13.5" thickTop="1" x14ac:dyDescent="0.2">
      <c r="A17" s="58"/>
      <c r="C17" s="59"/>
      <c r="D17" s="59"/>
      <c r="E17" s="59"/>
      <c r="F17" s="192"/>
    </row>
    <row r="18" spans="1:7" s="54" customFormat="1" ht="114.75" x14ac:dyDescent="0.25">
      <c r="A18" s="53" t="s">
        <v>63</v>
      </c>
      <c r="B18" s="55" t="s">
        <v>450</v>
      </c>
      <c r="C18" s="69" t="s">
        <v>38</v>
      </c>
      <c r="D18" s="70">
        <v>1247.72</v>
      </c>
      <c r="E18" s="71"/>
      <c r="F18" s="193">
        <f>E18*D18</f>
        <v>0</v>
      </c>
      <c r="G18" s="114"/>
    </row>
    <row r="19" spans="1:7" s="54" customFormat="1" ht="18.75" customHeight="1" x14ac:dyDescent="0.25">
      <c r="A19" s="58"/>
      <c r="B19" s="55"/>
      <c r="C19" s="69"/>
      <c r="D19" s="70"/>
      <c r="E19" s="71"/>
      <c r="F19" s="193"/>
      <c r="G19" s="114"/>
    </row>
    <row r="20" spans="1:7" s="54" customFormat="1" ht="25.5" x14ac:dyDescent="0.25">
      <c r="A20" s="53" t="s">
        <v>91</v>
      </c>
      <c r="B20" s="55" t="s">
        <v>451</v>
      </c>
      <c r="C20" s="69" t="s">
        <v>38</v>
      </c>
      <c r="D20" s="70">
        <v>1291.22</v>
      </c>
      <c r="E20" s="71"/>
      <c r="F20" s="193">
        <f>E20*D20</f>
        <v>0</v>
      </c>
      <c r="G20" s="114"/>
    </row>
    <row r="21" spans="1:7" s="54" customFormat="1" ht="12.75" x14ac:dyDescent="0.25">
      <c r="A21" s="58"/>
      <c r="B21" s="55"/>
      <c r="C21" s="69"/>
      <c r="D21" s="70"/>
      <c r="E21" s="71"/>
      <c r="F21" s="193"/>
      <c r="G21" s="114"/>
    </row>
    <row r="22" spans="1:7" s="54" customFormat="1" ht="63.75" x14ac:dyDescent="0.25">
      <c r="A22" s="53" t="s">
        <v>92</v>
      </c>
      <c r="B22" s="55" t="s">
        <v>453</v>
      </c>
      <c r="C22" s="69" t="s">
        <v>38</v>
      </c>
      <c r="D22" s="70">
        <v>1291.22</v>
      </c>
      <c r="E22" s="71"/>
      <c r="F22" s="193">
        <f>E22*D22</f>
        <v>0</v>
      </c>
      <c r="G22" s="114"/>
    </row>
    <row r="23" spans="1:7" s="54" customFormat="1" ht="12.75" x14ac:dyDescent="0.25">
      <c r="A23" s="58"/>
      <c r="B23" s="55"/>
      <c r="C23" s="69"/>
      <c r="D23" s="70"/>
      <c r="E23" s="71"/>
      <c r="F23" s="193"/>
      <c r="G23" s="114"/>
    </row>
    <row r="24" spans="1:7" s="54" customFormat="1" ht="63.75" x14ac:dyDescent="0.25">
      <c r="A24" s="53" t="s">
        <v>93</v>
      </c>
      <c r="B24" s="55" t="s">
        <v>452</v>
      </c>
      <c r="C24" s="69" t="s">
        <v>38</v>
      </c>
      <c r="D24" s="70">
        <v>1291.22</v>
      </c>
      <c r="E24" s="71"/>
      <c r="F24" s="193">
        <f>E24*D24</f>
        <v>0</v>
      </c>
      <c r="G24" s="114"/>
    </row>
    <row r="25" spans="1:7" s="54" customFormat="1" ht="17.25" customHeight="1" x14ac:dyDescent="0.25">
      <c r="A25" s="58"/>
      <c r="G25" s="114"/>
    </row>
    <row r="26" spans="1:7" s="54" customFormat="1" ht="38.25" x14ac:dyDescent="0.25">
      <c r="A26" s="53" t="s">
        <v>94</v>
      </c>
      <c r="B26" s="55" t="s">
        <v>774</v>
      </c>
      <c r="C26" s="69" t="s">
        <v>38</v>
      </c>
      <c r="D26" s="70">
        <v>1245</v>
      </c>
      <c r="E26" s="71"/>
      <c r="F26" s="193">
        <f>E26*D26</f>
        <v>0</v>
      </c>
    </row>
    <row r="27" spans="1:7" s="54" customFormat="1" ht="20.25" customHeight="1" x14ac:dyDescent="0.25">
      <c r="A27" s="58"/>
    </row>
    <row r="28" spans="1:7" s="54" customFormat="1" ht="267.75" x14ac:dyDescent="0.25">
      <c r="A28" s="53" t="s">
        <v>334</v>
      </c>
      <c r="B28" s="55" t="s">
        <v>777</v>
      </c>
      <c r="C28" s="69" t="s">
        <v>38</v>
      </c>
      <c r="D28" s="70">
        <v>1245</v>
      </c>
      <c r="E28" s="71"/>
      <c r="F28" s="193">
        <f>E28*D28</f>
        <v>0</v>
      </c>
    </row>
    <row r="29" spans="1:7" s="54" customFormat="1" ht="12.75" x14ac:dyDescent="0.25">
      <c r="A29" s="58"/>
    </row>
    <row r="30" spans="1:7" s="54" customFormat="1" ht="38.25" x14ac:dyDescent="0.25">
      <c r="A30" s="53" t="s">
        <v>174</v>
      </c>
      <c r="B30" s="55" t="s">
        <v>778</v>
      </c>
      <c r="C30" s="69" t="s">
        <v>31</v>
      </c>
      <c r="D30" s="70">
        <v>149</v>
      </c>
      <c r="E30" s="71"/>
      <c r="F30" s="193">
        <f>E30*D30</f>
        <v>0</v>
      </c>
    </row>
    <row r="31" spans="1:7" s="54" customFormat="1" ht="12.75" x14ac:dyDescent="0.25">
      <c r="A31" s="58"/>
    </row>
    <row r="32" spans="1:7" s="54" customFormat="1" ht="38.25" x14ac:dyDescent="0.25">
      <c r="A32" s="53" t="s">
        <v>175</v>
      </c>
      <c r="B32" s="55" t="s">
        <v>779</v>
      </c>
      <c r="C32" s="69" t="s">
        <v>31</v>
      </c>
      <c r="D32" s="70">
        <v>149</v>
      </c>
      <c r="E32" s="71"/>
      <c r="F32" s="193">
        <f>E32*D32</f>
        <v>0</v>
      </c>
    </row>
    <row r="33" spans="1:6" s="54" customFormat="1" ht="12.75" x14ac:dyDescent="0.25">
      <c r="A33" s="58"/>
    </row>
    <row r="34" spans="1:6" s="54" customFormat="1" ht="63.75" x14ac:dyDescent="0.25">
      <c r="A34" s="53" t="s">
        <v>189</v>
      </c>
      <c r="B34" s="55" t="s">
        <v>780</v>
      </c>
      <c r="C34" s="69" t="s">
        <v>31</v>
      </c>
      <c r="D34" s="70">
        <v>149</v>
      </c>
      <c r="E34" s="71"/>
      <c r="F34" s="193">
        <f>E34*D34</f>
        <v>0</v>
      </c>
    </row>
    <row r="35" spans="1:6" s="54" customFormat="1" ht="12.75" x14ac:dyDescent="0.25">
      <c r="A35" s="58"/>
    </row>
    <row r="36" spans="1:6" s="54" customFormat="1" ht="51" x14ac:dyDescent="0.25">
      <c r="A36" s="53" t="s">
        <v>190</v>
      </c>
      <c r="B36" s="55" t="s">
        <v>781</v>
      </c>
      <c r="C36" s="69" t="s">
        <v>31</v>
      </c>
      <c r="D36" s="70">
        <v>84</v>
      </c>
      <c r="E36" s="71"/>
      <c r="F36" s="193">
        <f>E36*D36</f>
        <v>0</v>
      </c>
    </row>
    <row r="37" spans="1:6" s="54" customFormat="1" ht="12.75" x14ac:dyDescent="0.25">
      <c r="A37" s="58"/>
    </row>
    <row r="38" spans="1:6" s="54" customFormat="1" ht="63.75" x14ac:dyDescent="0.25">
      <c r="A38" s="53" t="s">
        <v>277</v>
      </c>
      <c r="B38" s="55" t="s">
        <v>782</v>
      </c>
      <c r="C38" s="69" t="s">
        <v>66</v>
      </c>
      <c r="D38" s="70">
        <v>4</v>
      </c>
      <c r="E38" s="71"/>
      <c r="F38" s="193">
        <f>E38*D38</f>
        <v>0</v>
      </c>
    </row>
    <row r="39" spans="1:6" s="54" customFormat="1" ht="12.75" x14ac:dyDescent="0.25">
      <c r="A39" s="58"/>
    </row>
    <row r="40" spans="1:6" s="54" customFormat="1" ht="38.25" x14ac:dyDescent="0.25">
      <c r="A40" s="53" t="s">
        <v>278</v>
      </c>
      <c r="B40" s="55" t="s">
        <v>783</v>
      </c>
      <c r="C40" s="69" t="s">
        <v>31</v>
      </c>
      <c r="D40" s="70">
        <v>45</v>
      </c>
      <c r="E40" s="71"/>
      <c r="F40" s="193">
        <f>E40*D40</f>
        <v>0</v>
      </c>
    </row>
    <row r="41" spans="1:6" s="54" customFormat="1" ht="12.75" x14ac:dyDescent="0.25">
      <c r="A41" s="58"/>
    </row>
    <row r="42" spans="1:6" s="54" customFormat="1" ht="25.5" x14ac:dyDescent="0.25">
      <c r="A42" s="53" t="s">
        <v>279</v>
      </c>
      <c r="B42" s="55" t="s">
        <v>775</v>
      </c>
      <c r="C42" s="69" t="s">
        <v>66</v>
      </c>
      <c r="D42" s="70">
        <v>8</v>
      </c>
      <c r="E42" s="71"/>
      <c r="F42" s="193">
        <f>E42*D42</f>
        <v>0</v>
      </c>
    </row>
    <row r="43" spans="1:6" s="54" customFormat="1" ht="12.75" x14ac:dyDescent="0.25">
      <c r="A43" s="58"/>
    </row>
    <row r="44" spans="1:6" s="54" customFormat="1" ht="51" x14ac:dyDescent="0.25">
      <c r="A44" s="53" t="s">
        <v>280</v>
      </c>
      <c r="B44" s="55" t="s">
        <v>784</v>
      </c>
      <c r="C44" s="69" t="s">
        <v>31</v>
      </c>
      <c r="D44" s="70">
        <v>149</v>
      </c>
      <c r="E44" s="71"/>
      <c r="F44" s="193">
        <f>E44*D44</f>
        <v>0</v>
      </c>
    </row>
    <row r="45" spans="1:6" s="54" customFormat="1" ht="12.75" x14ac:dyDescent="0.25">
      <c r="A45" s="58"/>
    </row>
    <row r="46" spans="1:6" s="54" customFormat="1" ht="38.25" x14ac:dyDescent="0.25">
      <c r="A46" s="53" t="s">
        <v>770</v>
      </c>
      <c r="B46" s="55" t="s">
        <v>785</v>
      </c>
      <c r="C46" s="69" t="s">
        <v>31</v>
      </c>
      <c r="D46" s="70">
        <v>24.7</v>
      </c>
      <c r="E46" s="71"/>
      <c r="F46" s="193">
        <f>E46*D46</f>
        <v>0</v>
      </c>
    </row>
    <row r="47" spans="1:6" s="54" customFormat="1" ht="12.75" x14ac:dyDescent="0.25">
      <c r="A47" s="58"/>
    </row>
    <row r="48" spans="1:6" s="54" customFormat="1" ht="51" x14ac:dyDescent="0.25">
      <c r="A48" s="53" t="s">
        <v>771</v>
      </c>
      <c r="B48" s="55" t="s">
        <v>786</v>
      </c>
      <c r="C48" s="69" t="s">
        <v>31</v>
      </c>
      <c r="D48" s="70">
        <v>149</v>
      </c>
      <c r="E48" s="71"/>
      <c r="F48" s="193">
        <f>E48*D48</f>
        <v>0</v>
      </c>
    </row>
    <row r="49" spans="1:10" s="54" customFormat="1" ht="12.75" x14ac:dyDescent="0.25">
      <c r="A49" s="58"/>
    </row>
    <row r="50" spans="1:10" s="54" customFormat="1" ht="38.25" x14ac:dyDescent="0.25">
      <c r="A50" s="53" t="s">
        <v>772</v>
      </c>
      <c r="B50" s="55" t="s">
        <v>787</v>
      </c>
      <c r="C50" s="69" t="s">
        <v>31</v>
      </c>
      <c r="D50" s="70">
        <v>77</v>
      </c>
      <c r="E50" s="71"/>
      <c r="F50" s="193">
        <f>E50*D50</f>
        <v>0</v>
      </c>
    </row>
    <row r="51" spans="1:10" s="54" customFormat="1" ht="12.75" x14ac:dyDescent="0.25">
      <c r="A51" s="58"/>
    </row>
    <row r="52" spans="1:10" s="54" customFormat="1" ht="25.5" x14ac:dyDescent="0.25">
      <c r="A52" s="53" t="s">
        <v>773</v>
      </c>
      <c r="B52" s="55" t="s">
        <v>776</v>
      </c>
      <c r="C52" s="69" t="s">
        <v>31</v>
      </c>
      <c r="D52" s="70">
        <v>93</v>
      </c>
      <c r="E52" s="71"/>
      <c r="F52" s="193">
        <f>E52*D52</f>
        <v>0</v>
      </c>
    </row>
    <row r="53" spans="1:10" s="54" customFormat="1" ht="12.75" x14ac:dyDescent="0.25">
      <c r="A53" s="58"/>
      <c r="B53" s="55"/>
      <c r="D53" s="70"/>
      <c r="E53" s="71"/>
      <c r="F53" s="193"/>
    </row>
    <row r="54" spans="1:10" s="54" customFormat="1" ht="51" x14ac:dyDescent="0.25">
      <c r="A54" s="53" t="s">
        <v>334</v>
      </c>
      <c r="B54" s="55" t="s">
        <v>788</v>
      </c>
      <c r="C54" s="69" t="s">
        <v>31</v>
      </c>
      <c r="D54" s="70">
        <v>15.5</v>
      </c>
      <c r="E54" s="71"/>
      <c r="F54" s="193">
        <f>E54*D54</f>
        <v>0</v>
      </c>
      <c r="G54" s="114"/>
    </row>
    <row r="55" spans="1:10" s="54" customFormat="1" ht="12.75" x14ac:dyDescent="0.25">
      <c r="A55" s="58"/>
      <c r="B55" s="55"/>
      <c r="C55" s="69"/>
      <c r="D55" s="70"/>
      <c r="E55" s="71"/>
      <c r="F55" s="193"/>
      <c r="G55" s="114"/>
    </row>
    <row r="56" spans="1:10" s="54" customFormat="1" ht="63.75" x14ac:dyDescent="0.25">
      <c r="A56" s="53" t="s">
        <v>174</v>
      </c>
      <c r="B56" s="55" t="s">
        <v>335</v>
      </c>
      <c r="C56" s="69" t="s">
        <v>31</v>
      </c>
      <c r="D56" s="70">
        <v>159.08000000000001</v>
      </c>
      <c r="E56" s="71"/>
      <c r="F56" s="193">
        <f>E56*D56</f>
        <v>0</v>
      </c>
      <c r="G56" s="114"/>
    </row>
    <row r="57" spans="1:10" s="54" customFormat="1" ht="12.75" x14ac:dyDescent="0.25">
      <c r="A57" s="58"/>
      <c r="B57" s="55"/>
      <c r="C57" s="69"/>
      <c r="D57" s="70"/>
      <c r="E57" s="71"/>
      <c r="F57" s="193"/>
      <c r="G57" s="114"/>
    </row>
    <row r="58" spans="1:10" s="54" customFormat="1" ht="51" x14ac:dyDescent="0.25">
      <c r="A58" s="53" t="s">
        <v>175</v>
      </c>
      <c r="B58" s="55" t="s">
        <v>336</v>
      </c>
      <c r="C58" s="69" t="s">
        <v>53</v>
      </c>
      <c r="D58" s="70">
        <v>3227</v>
      </c>
      <c r="E58" s="71"/>
      <c r="F58" s="193">
        <f>E58*D58</f>
        <v>0</v>
      </c>
      <c r="G58" s="114"/>
    </row>
    <row r="59" spans="1:10" s="54" customFormat="1" ht="17.25" customHeight="1" x14ac:dyDescent="0.25">
      <c r="A59" s="58"/>
      <c r="B59" s="55"/>
      <c r="C59" s="69"/>
      <c r="D59" s="70"/>
      <c r="E59" s="71"/>
      <c r="F59" s="193"/>
      <c r="G59" s="114"/>
    </row>
    <row r="60" spans="1:10" s="54" customFormat="1" ht="114.75" x14ac:dyDescent="0.25">
      <c r="A60" s="53" t="s">
        <v>189</v>
      </c>
      <c r="B60" s="55" t="s">
        <v>454</v>
      </c>
      <c r="C60" s="69" t="s">
        <v>38</v>
      </c>
      <c r="D60" s="70">
        <v>77.180000000000007</v>
      </c>
      <c r="E60" s="71"/>
      <c r="F60" s="193">
        <f>E60*D60</f>
        <v>0</v>
      </c>
      <c r="G60" s="114"/>
    </row>
    <row r="61" spans="1:10" s="16" customFormat="1" ht="12.75" x14ac:dyDescent="0.2">
      <c r="A61" s="58"/>
      <c r="B61" s="55"/>
      <c r="C61" s="50"/>
      <c r="D61" s="51"/>
      <c r="E61" s="52"/>
      <c r="F61" s="195"/>
    </row>
    <row r="62" spans="1:10" s="16" customFormat="1" ht="38.25" x14ac:dyDescent="0.2">
      <c r="A62" s="53" t="s">
        <v>190</v>
      </c>
      <c r="B62" s="55" t="s">
        <v>337</v>
      </c>
      <c r="C62" s="69" t="s">
        <v>31</v>
      </c>
      <c r="D62" s="70">
        <v>159.08000000000001</v>
      </c>
      <c r="E62" s="71"/>
      <c r="F62" s="193">
        <f>E62*D62</f>
        <v>0</v>
      </c>
      <c r="G62" s="54"/>
      <c r="H62" s="54"/>
      <c r="I62" s="54"/>
      <c r="J62" s="54"/>
    </row>
    <row r="63" spans="1:10" s="16" customFormat="1" ht="12.75" x14ac:dyDescent="0.2">
      <c r="A63" s="58"/>
      <c r="B63" s="55"/>
      <c r="C63" s="54"/>
      <c r="D63" s="54"/>
      <c r="E63" s="54"/>
      <c r="F63" s="54"/>
      <c r="G63" s="54"/>
      <c r="H63" s="54"/>
      <c r="I63" s="54"/>
      <c r="J63" s="54"/>
    </row>
    <row r="64" spans="1:10" s="16" customFormat="1" ht="76.5" x14ac:dyDescent="0.2">
      <c r="A64" s="53" t="s">
        <v>277</v>
      </c>
      <c r="B64" s="55" t="s">
        <v>338</v>
      </c>
      <c r="C64" s="69" t="s">
        <v>31</v>
      </c>
      <c r="D64" s="70">
        <v>118.2</v>
      </c>
      <c r="E64" s="71"/>
      <c r="F64" s="193">
        <f>E64*D64</f>
        <v>0</v>
      </c>
      <c r="G64" s="225"/>
      <c r="H64" s="225"/>
      <c r="I64" s="225"/>
      <c r="J64" s="54"/>
    </row>
    <row r="65" spans="1:10" s="16" customFormat="1" x14ac:dyDescent="0.2">
      <c r="A65" s="58"/>
      <c r="B65" s="8"/>
      <c r="C65" s="8"/>
      <c r="D65" s="8"/>
      <c r="E65" s="8"/>
      <c r="F65" s="8"/>
      <c r="G65" s="8"/>
      <c r="H65" s="8"/>
      <c r="I65" s="8"/>
      <c r="J65" s="8"/>
    </row>
    <row r="66" spans="1:10" s="16" customFormat="1" ht="25.5" x14ac:dyDescent="0.2">
      <c r="A66" s="53" t="s">
        <v>278</v>
      </c>
      <c r="B66" s="55" t="s">
        <v>339</v>
      </c>
      <c r="C66" s="69" t="s">
        <v>53</v>
      </c>
      <c r="D66" s="70">
        <v>8</v>
      </c>
      <c r="E66" s="71"/>
      <c r="F66" s="193">
        <f>E66*D66</f>
        <v>0</v>
      </c>
      <c r="G66" s="225"/>
      <c r="H66" s="225"/>
      <c r="I66" s="225"/>
    </row>
    <row r="67" spans="1:10" s="16" customFormat="1" ht="12.75" x14ac:dyDescent="0.2">
      <c r="A67" s="58"/>
      <c r="B67" s="55"/>
      <c r="C67" s="69"/>
      <c r="D67" s="70"/>
      <c r="E67" s="71"/>
      <c r="F67" s="193"/>
      <c r="G67" s="225"/>
      <c r="H67" s="225"/>
      <c r="I67" s="225"/>
    </row>
    <row r="68" spans="1:10" s="16" customFormat="1" ht="51" x14ac:dyDescent="0.2">
      <c r="A68" s="53" t="s">
        <v>279</v>
      </c>
      <c r="B68" s="55" t="s">
        <v>340</v>
      </c>
      <c r="C68" s="69" t="s">
        <v>31</v>
      </c>
      <c r="D68" s="70">
        <v>159.08000000000001</v>
      </c>
      <c r="E68" s="71"/>
      <c r="F68" s="193">
        <f>E68*D68</f>
        <v>0</v>
      </c>
      <c r="G68" s="225"/>
      <c r="H68" s="225"/>
      <c r="I68" s="225"/>
    </row>
    <row r="69" spans="1:10" s="16" customFormat="1" ht="12.75" x14ac:dyDescent="0.2">
      <c r="A69" s="58"/>
      <c r="B69" s="55"/>
      <c r="C69" s="69"/>
      <c r="D69" s="70"/>
      <c r="E69" s="71"/>
      <c r="F69" s="71"/>
      <c r="G69" s="225"/>
      <c r="H69" s="225"/>
      <c r="I69" s="225"/>
    </row>
    <row r="70" spans="1:10" s="16" customFormat="1" ht="51" x14ac:dyDescent="0.2">
      <c r="A70" s="53" t="s">
        <v>280</v>
      </c>
      <c r="B70" s="55" t="s">
        <v>341</v>
      </c>
      <c r="C70" s="69" t="s">
        <v>31</v>
      </c>
      <c r="D70" s="70">
        <v>159.08000000000001</v>
      </c>
      <c r="E70" s="71"/>
      <c r="F70" s="193">
        <f>E70*D70</f>
        <v>0</v>
      </c>
      <c r="G70" s="225"/>
      <c r="H70" s="225"/>
      <c r="I70" s="225"/>
    </row>
    <row r="71" spans="1:10" s="16" customFormat="1" ht="12.75" x14ac:dyDescent="0.2">
      <c r="A71" s="58"/>
      <c r="B71" s="55"/>
      <c r="C71" s="69"/>
      <c r="D71" s="70"/>
      <c r="E71" s="71"/>
      <c r="F71" s="193"/>
      <c r="G71" s="225"/>
      <c r="H71" s="225"/>
      <c r="I71" s="225"/>
    </row>
    <row r="72" spans="1:10" s="16" customFormat="1" ht="242.25" x14ac:dyDescent="0.2">
      <c r="A72" s="53" t="s">
        <v>770</v>
      </c>
      <c r="B72" s="55" t="s">
        <v>789</v>
      </c>
      <c r="C72" s="69" t="s">
        <v>38</v>
      </c>
      <c r="D72" s="70">
        <v>1108.6300000000001</v>
      </c>
      <c r="E72" s="71"/>
      <c r="F72" s="193">
        <f>E72*D72</f>
        <v>0</v>
      </c>
      <c r="G72" s="114"/>
      <c r="H72" s="54"/>
      <c r="I72" s="225"/>
    </row>
    <row r="73" spans="1:10" s="16" customFormat="1" ht="13.5" thickBot="1" x14ac:dyDescent="0.25">
      <c r="A73" s="53"/>
      <c r="B73" s="55"/>
      <c r="C73" s="50"/>
      <c r="D73" s="51"/>
      <c r="E73" s="52"/>
      <c r="F73" s="195"/>
    </row>
    <row r="74" spans="1:10" s="4" customFormat="1" ht="17.25" thickBot="1" x14ac:dyDescent="0.35">
      <c r="A74" s="200"/>
      <c r="B74" s="223" t="s">
        <v>157</v>
      </c>
      <c r="C74" s="223"/>
      <c r="D74" s="223"/>
      <c r="E74" s="223"/>
      <c r="F74" s="194">
        <f>SUM(F17:F73)</f>
        <v>0</v>
      </c>
    </row>
    <row r="75" spans="1:10" s="16" customFormat="1" ht="13.5" thickTop="1" x14ac:dyDescent="0.2">
      <c r="A75" s="54"/>
      <c r="F75" s="224"/>
    </row>
    <row r="76" spans="1:10" s="16" customFormat="1" ht="12.75" x14ac:dyDescent="0.2">
      <c r="A76" s="54"/>
      <c r="F76" s="224"/>
    </row>
  </sheetData>
  <sheetProtection selectLockedCells="1" selectUnlockedCells="1"/>
  <mergeCells count="6">
    <mergeCell ref="A13:F13"/>
    <mergeCell ref="A8:F8"/>
    <mergeCell ref="A9:F9"/>
    <mergeCell ref="A10:F10"/>
    <mergeCell ref="A11:F11"/>
    <mergeCell ref="A12:F12"/>
  </mergeCells>
  <pageMargins left="0.78740157480314965" right="0.39370078740157483" top="0.78740157480314965" bottom="0.78740157480314965" header="0.31496062992125984" footer="0.31496062992125984"/>
  <pageSetup paperSize="9" firstPageNumber="0" orientation="portrait" horizontalDpi="300" verticalDpi="300" r:id="rId1"/>
  <headerFooter alignWithMargins="0">
    <oddHeader>&amp;L&amp;"Arial Narrow,Krepko"&amp;9Objekt: OŠ ARTIČE - II.FAZA ŠOLA &amp;R&amp;"Arial Narrow,Navadno"&amp;9POPIS OBRTNIŠKIH DEL
B/1.0 KROVSKO KLEPARSKA DELA</oddHeader>
    <oddFooter>&amp;R&amp;"Arial Narrow,Običajno"&amp;P</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18</vt:i4>
      </vt:variant>
      <vt:variant>
        <vt:lpstr>Imenovani obsegi</vt:lpstr>
      </vt:variant>
      <vt:variant>
        <vt:i4>23</vt:i4>
      </vt:variant>
    </vt:vector>
  </HeadingPairs>
  <TitlesOfParts>
    <vt:vector size="41" baseType="lpstr">
      <vt:lpstr>1. stran</vt:lpstr>
      <vt:lpstr>Rekapitulacija</vt:lpstr>
      <vt:lpstr>A|Pripravljalna d.</vt:lpstr>
      <vt:lpstr>A|Zemeljska d.</vt:lpstr>
      <vt:lpstr>A|Betonska d.</vt:lpstr>
      <vt:lpstr>A|Opaž-tesarska d.</vt:lpstr>
      <vt:lpstr>A|Zidarska d.</vt:lpstr>
      <vt:lpstr>A|Rušitvena d.</vt:lpstr>
      <vt:lpstr>B|Krovsko kleparska d.</vt:lpstr>
      <vt:lpstr>B|Ključavničarska d.</vt:lpstr>
      <vt:lpstr>B|Stavbno pohi.</vt:lpstr>
      <vt:lpstr>B|Tlakarska d.</vt:lpstr>
      <vt:lpstr>B|Keramičarska d.</vt:lpstr>
      <vt:lpstr>B|Slikopleskarska d.</vt:lpstr>
      <vt:lpstr>B|Montažerska d.</vt:lpstr>
      <vt:lpstr>B|Estrih</vt:lpstr>
      <vt:lpstr>B|Dvigalo</vt:lpstr>
      <vt:lpstr>B|Razno</vt:lpstr>
      <vt:lpstr>'A|Betonska d.'!Excel_BuiltIn_Print_Area_3_1</vt:lpstr>
      <vt:lpstr>'A|Opaž-tesarska d.'!Excel_BuiltIn_Print_Area_3_1</vt:lpstr>
      <vt:lpstr>'A|Pripravljalna d.'!Excel_BuiltIn_Print_Area_3_1</vt:lpstr>
      <vt:lpstr>'A|Zemeljska d.'!Excel_BuiltIn_Print_Area_3_1</vt:lpstr>
      <vt:lpstr>'A|Pripravljalna d.'!Excel_BuiltIn_Print_Area_3_1_1</vt:lpstr>
      <vt:lpstr>'A|Pripravljalna d.'!Excel_BuiltIn_Print_Area_3_1_1_1</vt:lpstr>
      <vt:lpstr>'1. stran'!Področje_tiskanja</vt:lpstr>
      <vt:lpstr>'A|Opaž-tesarska d.'!Področje_tiskanja</vt:lpstr>
      <vt:lpstr>'A|Pripravljalna d.'!Področje_tiskanja</vt:lpstr>
      <vt:lpstr>'A|Rušitvena d.'!Področje_tiskanja</vt:lpstr>
      <vt:lpstr>'A|Zemeljska d.'!Področje_tiskanja</vt:lpstr>
      <vt:lpstr>'A|Zidarska d.'!Področje_tiskanja</vt:lpstr>
      <vt:lpstr>'B|Dvigalo'!Področje_tiskanja</vt:lpstr>
      <vt:lpstr>'B|Estrih'!Področje_tiskanja</vt:lpstr>
      <vt:lpstr>'B|Keramičarska d.'!Področje_tiskanja</vt:lpstr>
      <vt:lpstr>'B|Ključavničarska d.'!Področje_tiskanja</vt:lpstr>
      <vt:lpstr>'B|Krovsko kleparska d.'!Področje_tiskanja</vt:lpstr>
      <vt:lpstr>'B|Montažerska d.'!Področje_tiskanja</vt:lpstr>
      <vt:lpstr>'B|Razno'!Področje_tiskanja</vt:lpstr>
      <vt:lpstr>'B|Slikopleskarska d.'!Področje_tiskanja</vt:lpstr>
      <vt:lpstr>'B|Stavbno pohi.'!Področje_tiskanja</vt:lpstr>
      <vt:lpstr>'B|Tlakarska d.'!Področje_tiskanja</vt:lpstr>
      <vt:lpstr>Rekapitulacija!Področje_tiskanja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Topic</dc:creator>
  <cp:lastModifiedBy>Vilma Zupančič</cp:lastModifiedBy>
  <cp:lastPrinted>2018-10-09T08:45:13Z</cp:lastPrinted>
  <dcterms:created xsi:type="dcterms:W3CDTF">2011-09-10T16:03:06Z</dcterms:created>
  <dcterms:modified xsi:type="dcterms:W3CDTF">2019-04-04T07:47:02Z</dcterms:modified>
</cp:coreProperties>
</file>